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a.sanchez\Desktop\Ing Pau\"/>
    </mc:Choice>
  </mc:AlternateContent>
  <bookViews>
    <workbookView xWindow="0" yWindow="0" windowWidth="20490" windowHeight="7530"/>
  </bookViews>
  <sheets>
    <sheet name="P. SERVICIO" sheetId="3" r:id="rId1"/>
    <sheet name="MAQUINARIA" sheetId="4" r:id="rId2"/>
    <sheet name="INSUMOS MES" sheetId="5" r:id="rId3"/>
    <sheet name="SERVICIOS ESPECIALES" sheetId="7" r:id="rId4"/>
    <sheet name="VALOR TOTAL DE LA PROPUESTA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8" l="1"/>
  <c r="I45" i="5" l="1"/>
  <c r="L38" i="3"/>
  <c r="B42" i="3" s="1"/>
  <c r="G38" i="3"/>
  <c r="B11" i="8"/>
  <c r="G19" i="4"/>
  <c r="G6" i="8" s="1"/>
  <c r="G7" i="8"/>
  <c r="G6" i="7"/>
  <c r="G5" i="8"/>
  <c r="G4" i="8"/>
  <c r="Q36" i="3"/>
  <c r="L36" i="3"/>
  <c r="G36" i="3"/>
  <c r="Q38" i="3"/>
  <c r="D13" i="3" l="1"/>
  <c r="D12" i="3"/>
  <c r="D10" i="3"/>
  <c r="D6" i="3"/>
</calcChain>
</file>

<file path=xl/sharedStrings.xml><?xml version="1.0" encoding="utf-8"?>
<sst xmlns="http://schemas.openxmlformats.org/spreadsheetml/2006/main" count="302" uniqueCount="179">
  <si>
    <t>CONSULTA EXTERNA</t>
  </si>
  <si>
    <t>HEMODINAMIA</t>
  </si>
  <si>
    <t>GASTROENTEROLOGIA</t>
  </si>
  <si>
    <t>ONCOLOGIA</t>
  </si>
  <si>
    <t>AREA</t>
  </si>
  <si>
    <t>SECTOR</t>
  </si>
  <si>
    <t>6:00 AM A 2:00 PM</t>
  </si>
  <si>
    <t>2:00 PM A 10:00 PM</t>
  </si>
  <si>
    <t>10:00 PM A 6:00 AM</t>
  </si>
  <si>
    <t>HOSPITALIZACION</t>
  </si>
  <si>
    <t>CUARTO PISO HABITACION 401  -415</t>
  </si>
  <si>
    <t>CUARTO PISO HABITACION 416 - 430</t>
  </si>
  <si>
    <t>CUARTO PISO HABITACION 431 - 446</t>
  </si>
  <si>
    <t>TERCER PISO AREAS LIMPIAS 347 - 354</t>
  </si>
  <si>
    <t>TERCER PISO HABITACION 301 - 315</t>
  </si>
  <si>
    <t>TERCER PISO HABITACION 316 - 330</t>
  </si>
  <si>
    <t>TERCER PISO HABITACION 331 - 346</t>
  </si>
  <si>
    <t>SEGUNDO PISO HABITACION 208 - 219</t>
  </si>
  <si>
    <t>UCI</t>
  </si>
  <si>
    <t>SEGUNDO PISO UCI INTERMEDIA</t>
  </si>
  <si>
    <t>SEGUNDO PISO UCI PLENA CUB 1- CUB 16</t>
  </si>
  <si>
    <t>SEGUNDO PISO UCI PLENA CUB 17 - CUB 32</t>
  </si>
  <si>
    <t>SALAS DE CIRUGIA</t>
  </si>
  <si>
    <t xml:space="preserve">SALAS DE CIRUGIA  </t>
  </si>
  <si>
    <t>SALAS DE CIRUGIA ROPAS</t>
  </si>
  <si>
    <t>ADMINISTRATIVO</t>
  </si>
  <si>
    <t>PREPARACION INSUMOS GASES MEDICAMENTOS</t>
  </si>
  <si>
    <t>MORGUE</t>
  </si>
  <si>
    <t>RUTA SANITARIA DEPOSITO DE ANGELITOS Y SEGREGACION RESIDUOS</t>
  </si>
  <si>
    <t>GASTRO ENTEROLOGIA BAÑOS USUARIOS</t>
  </si>
  <si>
    <t>HEMODINAMIA RADIOLOGIA</t>
  </si>
  <si>
    <t>REHABILITACION Y ODONTOLOGIA</t>
  </si>
  <si>
    <t>ZONAS COMUNES</t>
  </si>
  <si>
    <t>BARRIDOS PERIMETRAL VIDRIOS Y PASILLOS</t>
  </si>
  <si>
    <t>BAÑOS  PUBLICOS Y PRIVADOS PRIMER PISO</t>
  </si>
  <si>
    <t>ONCOLOGIA AREA COMUNES</t>
  </si>
  <si>
    <t xml:space="preserve">OFICINAS, ATENCION USUARIO Y CONSULTA EXTERNA </t>
  </si>
  <si>
    <t>REHABILITACION ODONTOLOGIA BAÑOS PASILLOS</t>
  </si>
  <si>
    <t>CUIDADOS PALIATIVOS, MEDICNA INTERNA, ORATORIO ALMACEN, MANTENIMIENTO</t>
  </si>
  <si>
    <t>OPERARIOS</t>
  </si>
  <si>
    <t>HOSPITAL UNIVERSITARIO NACIONAL</t>
  </si>
  <si>
    <t>DESCRIPCION</t>
  </si>
  <si>
    <t>ESPECIFICACIÓN</t>
  </si>
  <si>
    <t>CONSUMO PROMEDIO EN EL HUN</t>
  </si>
  <si>
    <t>AVISOS PRECAUCION</t>
  </si>
  <si>
    <t>CARRO BIG-WELL O DURA CAR 2 LLANTAS COLOR GRISES</t>
  </si>
  <si>
    <t>80 LITROS</t>
  </si>
  <si>
    <t>CARRO BIG-WELL O DURA CAR 2 LLANTAS COLOR ROJO</t>
  </si>
  <si>
    <t>CARRO BUGGE O PRACTI WAGON 4 LLANTAS GRISES</t>
  </si>
  <si>
    <t>380 LITROS</t>
  </si>
  <si>
    <t>CARRO BUGGE O PRACTI WAGON 4 LLANTAS ROJOS</t>
  </si>
  <si>
    <t>CARRO BUGGE O PRACTI WAGON 4 LLANTAS VERDE</t>
  </si>
  <si>
    <t>CARRO PORTAELEMENTOS</t>
  </si>
  <si>
    <t>CARROS EXPRIMIDORES 35 Lt</t>
  </si>
  <si>
    <t>ESCALERAS TIJERA 3 PASOS</t>
  </si>
  <si>
    <t>3 PASOS</t>
  </si>
  <si>
    <t>EXTENSIONES ELECTRICAS</t>
  </si>
  <si>
    <t xml:space="preserve">HIDROLAVADORA </t>
  </si>
  <si>
    <t>MANGUERA JARDIN</t>
  </si>
  <si>
    <t>30 METROS</t>
  </si>
  <si>
    <t>ITEM</t>
  </si>
  <si>
    <t>DESCRIPCIÓN DEL PRODUCTO</t>
  </si>
  <si>
    <t>UNIDAD DE MEDIDA</t>
  </si>
  <si>
    <t>UNIDAD</t>
  </si>
  <si>
    <t>SERVICIO</t>
  </si>
  <si>
    <t>DESCRIPCIÓN</t>
  </si>
  <si>
    <t>ESPECIFICACIONES</t>
  </si>
  <si>
    <t>Lavado de Vidrios Fachada</t>
  </si>
  <si>
    <t>Lavado de vidrios de fachada para ser realizado en horario diurno hábil, incluye insumos y maquinaria necesario para la labor.  Valor por cada servicio</t>
  </si>
  <si>
    <t>2400 METROS CUADRADOS</t>
  </si>
  <si>
    <t>Lavado de Tanque</t>
  </si>
  <si>
    <t xml:space="preserve">Servicio de  lavado de tanques, que incluye análisis físico- químico de aguas antes y después del lavado. </t>
  </si>
  <si>
    <r>
      <rPr>
        <sz val="11"/>
        <rFont val="Calibri"/>
        <family val="2"/>
        <scheme val="minor"/>
      </rPr>
      <t xml:space="preserve">Este servicio se realiza 2 veces en el año     </t>
    </r>
    <r>
      <rPr>
        <b/>
        <sz val="11"/>
        <rFont val="Calibri"/>
        <family val="2"/>
        <scheme val="minor"/>
      </rPr>
      <t>TANQUE CARDIOLOGIA 220m3</t>
    </r>
  </si>
  <si>
    <r>
      <rPr>
        <sz val="11"/>
        <rFont val="Calibri"/>
        <family val="2"/>
        <scheme val="minor"/>
      </rPr>
      <t xml:space="preserve">Este servicio se realiza 2 veces en el año    </t>
    </r>
    <r>
      <rPr>
        <b/>
        <sz val="11"/>
        <rFont val="Calibri"/>
        <family val="2"/>
        <scheme val="minor"/>
      </rPr>
      <t>TANQUE EXTERIOR 425m3</t>
    </r>
  </si>
  <si>
    <t>Control de Plagas</t>
  </si>
  <si>
    <t>Servicio de control de plagas (roedores, inseectos voladores y rastreros).  El servicio se realiza en jornada diurna y día hábil.  Valor por servicio</t>
  </si>
  <si>
    <t>Este servicio se realiza 4 veces en el año e incluye la revisión quincenal de los 40 cebaderos instalados en el HUN</t>
  </si>
  <si>
    <t>Actividades por turno</t>
  </si>
  <si>
    <t>Resoleccion residuos</t>
  </si>
  <si>
    <t>Desinfeccion terminal</t>
  </si>
  <si>
    <t xml:space="preserve">Desinfeccion </t>
  </si>
  <si>
    <t>Segregacion de Residuos</t>
  </si>
  <si>
    <t>Limpieza de pasillos, salas de espera y areas comunes</t>
  </si>
  <si>
    <t>Preparacion diluciones</t>
  </si>
  <si>
    <t>Baños areas comunes</t>
  </si>
  <si>
    <t>PERIOCIDAD</t>
  </si>
  <si>
    <t>HIPOCLORITO 5.25% CUNETE*20LTS</t>
  </si>
  <si>
    <t>CUÑETE</t>
  </si>
  <si>
    <t>MENSUAL</t>
  </si>
  <si>
    <t>CABO METALICO 1.20CM AMARILLO UND</t>
  </si>
  <si>
    <t>TRIMESTRAL</t>
  </si>
  <si>
    <t>CABO METALICO 1.20CM VERDE UND</t>
  </si>
  <si>
    <t>CABO METALICO 120CM ROJO UND</t>
  </si>
  <si>
    <t>DESENGRASANTE INDUSTRIAL CUÑ*20LTS</t>
  </si>
  <si>
    <t>ENVASE CILINDRO BLANCO SPRAY 500CC CON ATOMIZADOR</t>
  </si>
  <si>
    <t>ENVASE CILINDRO AMBAR SPRAY 500CC CON ATOMIZADOR</t>
  </si>
  <si>
    <t>PAÑO MICROFIBRA 40*60 BLANCO</t>
  </si>
  <si>
    <t>PAÑO MICROFIBRA 40*60 AMARILLO</t>
  </si>
  <si>
    <t>PAÑO MICROFIBRA 40*60 ROJO</t>
  </si>
  <si>
    <t>PAÑO MICROFIBRA 40*60 AZUL</t>
  </si>
  <si>
    <t>MECHA TRAPERO ALGODÓN</t>
  </si>
  <si>
    <t xml:space="preserve"> PAQUETE X 1000</t>
  </si>
  <si>
    <t>CLORO ORGÁNICO * 50 PASTILLAS EFERVESCENTE</t>
  </si>
  <si>
    <t>UNIDADES</t>
  </si>
  <si>
    <t>ALCOHOL DE USO INDUSTRIAL AL 70%</t>
  </si>
  <si>
    <t>ESCOBAS CERDA SUAVE</t>
  </si>
  <si>
    <t>ESCOBAS CERDA DURA</t>
  </si>
  <si>
    <t>RECOGEDORES VERDE</t>
  </si>
  <si>
    <t>RECOGEDORES AMARILLO</t>
  </si>
  <si>
    <t>RECOGEDORES ROJOS</t>
  </si>
  <si>
    <t xml:space="preserve">CEPILLO PARA EL SANITARIO (CHURRUSCOS) </t>
  </si>
  <si>
    <t>ESPONJA ABRASIVA</t>
  </si>
  <si>
    <t>PAQUETE X 25</t>
  </si>
  <si>
    <t>PAD CAFÉ</t>
  </si>
  <si>
    <t>PAD BLANCO</t>
  </si>
  <si>
    <t>PAD ROJO</t>
  </si>
  <si>
    <t>PAD NEGRO</t>
  </si>
  <si>
    <t>VARILLAS PARA TRAPERO</t>
  </si>
  <si>
    <t>BALDES</t>
  </si>
  <si>
    <t xml:space="preserve">SEMESTRAL </t>
  </si>
  <si>
    <t>UNIDAD POR 500 ML</t>
  </si>
  <si>
    <t>ESPONJILLAS EN ACERO INOXIDABLE</t>
  </si>
  <si>
    <t>ROLLOS DE TOALLAS ABSORVENTES (DESECHABLES)</t>
  </si>
  <si>
    <t>ROLLO</t>
  </si>
  <si>
    <t>PISTOLAS DE ATOMIZADOR INDUSTRIAL</t>
  </si>
  <si>
    <t>FRASCOS PLASTICOS TRASNPARENTES DE 250ML</t>
  </si>
  <si>
    <t>CEPILLO DINAMICO INDUSTRIAL</t>
  </si>
  <si>
    <t>PUNTOS DE SERVICIO</t>
  </si>
  <si>
    <t>No. habiaciones</t>
  </si>
  <si>
    <t xml:space="preserve">CUARTO PISO AREAS COMUNES Y HABITACIONES 447- 454                  </t>
  </si>
  <si>
    <t>SALAS DE CIRUGIA AREA COMUNES RUTA RESIDUOS</t>
  </si>
  <si>
    <t>EDIFICIO ADMINISTRATIVO Y SALONES</t>
  </si>
  <si>
    <t>ATENCION PRIORITARIA, LABORATORIOS, FARMACIA</t>
  </si>
  <si>
    <t>PRIMER PISO</t>
  </si>
  <si>
    <t>COORDINADOR</t>
  </si>
  <si>
    <t>JARDINERO</t>
  </si>
  <si>
    <t>GUADAÑADORA</t>
  </si>
  <si>
    <t>CORTASETOS</t>
  </si>
  <si>
    <t>Cuchilla de corte Matorrales 300-3 Motor: 2-Tiempos</t>
  </si>
  <si>
    <t>Potencia 2.54 HP / 1.9 Kw Cilindrada 38.9 cmᵌ Cuchilla de corte Matorrales 300-3</t>
  </si>
  <si>
    <t>20" Potencia
1.5 HP Largo del cable
15 m Voltaje
110 V</t>
  </si>
  <si>
    <t>LAVABRILLADORA INDUSTRIAL</t>
  </si>
  <si>
    <t>2000 PSI Voltaje 110 V</t>
  </si>
  <si>
    <t>20 METROS 3 Contactos, 125 V ~ 1.651 W - 13 A, Temperatura 60º C, CUMPLE RETIE</t>
  </si>
  <si>
    <t>No. Camas</t>
  </si>
  <si>
    <t>No. consultorios</t>
  </si>
  <si>
    <t>No. Baños</t>
  </si>
  <si>
    <t>TOTAL PUESTOS DIA</t>
  </si>
  <si>
    <t>SEGUNDO AREAS COMUNES Y HABITACIONES 201 - 207</t>
  </si>
  <si>
    <t>SEGUNDO PISO UCI PLENA AREAS LIMPIAS</t>
  </si>
  <si>
    <t>SALAS DE RECUPERACION</t>
  </si>
  <si>
    <t>SALAS DE PREPARACION</t>
  </si>
  <si>
    <t>AIU 10% UNITARIO</t>
  </si>
  <si>
    <t>IVA UNITARIO</t>
  </si>
  <si>
    <t>VALOR TOTAL MENSUAL CON AIU E IVA</t>
  </si>
  <si>
    <t>VALOR UNITARIO 2023 ANTES DE AIU E IVA UNITARIO</t>
  </si>
  <si>
    <t>TOTAL</t>
  </si>
  <si>
    <t>MAQUINARIA MENSUAL (53 ITEMS)</t>
  </si>
  <si>
    <t xml:space="preserve">VALOR TOTAL </t>
  </si>
  <si>
    <t>VALOR TOTAL</t>
  </si>
  <si>
    <t xml:space="preserve">SERVICIOS ESPECIALES </t>
  </si>
  <si>
    <t>TERMOS</t>
  </si>
  <si>
    <t>VAPORIZADORA</t>
  </si>
  <si>
    <t xml:space="preserve">VALOR TOTAL POR 24 MESES </t>
  </si>
  <si>
    <t xml:space="preserve">CERA POLIMERICA </t>
  </si>
  <si>
    <t xml:space="preserve">CERA EMULSIONADA </t>
  </si>
  <si>
    <t>VIRUTA</t>
  </si>
  <si>
    <t>REMOVEDOR DE CERA INDUSTRIAL CUÑETE POR 20 Lts</t>
  </si>
  <si>
    <t xml:space="preserve">SELLADOR </t>
  </si>
  <si>
    <t xml:space="preserve">LIMPIADOR DEXODIDANTE </t>
  </si>
  <si>
    <t>AIU UNITARIO</t>
  </si>
  <si>
    <t>Valor Total</t>
  </si>
  <si>
    <t>CEPILLO DE DIENTES</t>
  </si>
  <si>
    <t>JABON MULTIUSOS</t>
  </si>
  <si>
    <t>TRAPEADOR PLANO</t>
  </si>
  <si>
    <t>MOPA (MOTOSOS)</t>
  </si>
  <si>
    <t xml:space="preserve">CHURRUSCOS </t>
  </si>
  <si>
    <t>BIMENSUAL</t>
  </si>
  <si>
    <t>INSUMOS MENSUALES. (43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</si>
</sst>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-[$$-240A]* #,##0_-;\-[$$-240A]* #,##0_-;_-[$$-240A]* &quot;-&quot;??_-;_-@_-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44" fontId="6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1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0" xfId="5"/>
    <xf numFmtId="0" fontId="1" fillId="0" borderId="8" xfId="0" applyFont="1" applyBorder="1" applyAlignment="1">
      <alignment horizontal="center"/>
    </xf>
    <xf numFmtId="0" fontId="0" fillId="0" borderId="0" xfId="0" applyBorder="1"/>
    <xf numFmtId="0" fontId="7" fillId="2" borderId="1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 vertical="center" wrapText="1"/>
    </xf>
    <xf numFmtId="0" fontId="6" fillId="0" borderId="0" xfId="5" applyAlignment="1">
      <alignment horizontal="center"/>
    </xf>
    <xf numFmtId="0" fontId="0" fillId="0" borderId="1" xfId="0" applyFont="1" applyBorder="1" applyAlignment="1">
      <alignment horizontal="right"/>
    </xf>
    <xf numFmtId="0" fontId="10" fillId="0" borderId="3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/>
    </xf>
    <xf numFmtId="164" fontId="7" fillId="5" borderId="1" xfId="2" applyNumberFormat="1" applyFont="1" applyFill="1" applyBorder="1" applyAlignment="1">
      <alignment horizontal="center" vertical="center"/>
    </xf>
    <xf numFmtId="164" fontId="7" fillId="5" borderId="1" xfId="2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/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4" borderId="0" xfId="0" applyFill="1"/>
    <xf numFmtId="0" fontId="9" fillId="3" borderId="1" xfId="4" applyFill="1" applyBorder="1" applyAlignment="1">
      <alignment horizontal="center" vertical="center"/>
    </xf>
    <xf numFmtId="0" fontId="9" fillId="3" borderId="1" xfId="4" applyFill="1" applyBorder="1" applyAlignment="1">
      <alignment horizontal="center" vertical="center" wrapText="1"/>
    </xf>
    <xf numFmtId="164" fontId="8" fillId="3" borderId="1" xfId="3" applyNumberFormat="1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0" xfId="6" applyFont="1" applyFill="1"/>
    <xf numFmtId="0" fontId="0" fillId="0" borderId="1" xfId="0" applyFill="1" applyBorder="1"/>
    <xf numFmtId="0" fontId="1" fillId="6" borderId="1" xfId="0" applyFont="1" applyFill="1" applyBorder="1" applyAlignment="1">
      <alignment horizontal="center"/>
    </xf>
    <xf numFmtId="164" fontId="15" fillId="3" borderId="1" xfId="3" applyNumberFormat="1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165" fontId="15" fillId="3" borderId="1" xfId="3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8" borderId="1" xfId="5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vertic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7" fillId="7" borderId="1" xfId="2" applyNumberFormat="1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4" xfId="0" applyFill="1" applyBorder="1" applyAlignment="1">
      <alignment horizontal="center"/>
    </xf>
  </cellXfs>
  <cellStyles count="7">
    <cellStyle name="Moneda" xfId="6" builtinId="4"/>
    <cellStyle name="Normal" xfId="0" builtinId="0"/>
    <cellStyle name="Normal 13 2 2 2 2 4" xfId="1"/>
    <cellStyle name="Normal 17 6 4 2 2 3 5" xfId="3"/>
    <cellStyle name="Normal 2 14 2" xfId="4"/>
    <cellStyle name="Normal 34 2" xfId="5"/>
    <cellStyle name="Normal 40 2" xfId="2"/>
  </cellStyles>
  <dxfs count="6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A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2"/>
  <sheetViews>
    <sheetView tabSelected="1" zoomScale="50" zoomScaleNormal="50" workbookViewId="0">
      <selection activeCell="G30" sqref="G30"/>
    </sheetView>
  </sheetViews>
  <sheetFormatPr baseColWidth="10" defaultRowHeight="15" x14ac:dyDescent="0.25"/>
  <cols>
    <col min="1" max="1" width="31.140625" customWidth="1"/>
    <col min="2" max="2" width="43.42578125" customWidth="1"/>
    <col min="3" max="3" width="13.42578125" bestFit="1" customWidth="1"/>
    <col min="4" max="4" width="9.28515625" bestFit="1" customWidth="1"/>
    <col min="5" max="5" width="13.7109375" bestFit="1" customWidth="1"/>
    <col min="6" max="6" width="8.7109375" bestFit="1" customWidth="1"/>
    <col min="7" max="7" width="20.5703125" style="7" customWidth="1"/>
    <col min="8" max="8" width="16.5703125" customWidth="1"/>
    <col min="11" max="11" width="19.7109375" customWidth="1"/>
    <col min="12" max="12" width="19.85546875" style="6" bestFit="1" customWidth="1"/>
    <col min="13" max="13" width="22.85546875" customWidth="1"/>
    <col min="14" max="14" width="13.7109375" customWidth="1"/>
    <col min="16" max="16" width="18.5703125" customWidth="1"/>
    <col min="17" max="17" width="19.85546875" style="6" bestFit="1" customWidth="1"/>
    <col min="18" max="18" width="18.85546875" customWidth="1"/>
    <col min="19" max="19" width="14.5703125" customWidth="1"/>
    <col min="21" max="21" width="18.28515625" customWidth="1"/>
    <col min="24" max="24" width="0" hidden="1" customWidth="1"/>
  </cols>
  <sheetData>
    <row r="2" spans="1:24" ht="35.25" customHeight="1" x14ac:dyDescent="0.25">
      <c r="A2" s="94" t="s">
        <v>40</v>
      </c>
      <c r="B2" s="95"/>
      <c r="C2" s="95"/>
      <c r="D2" s="95"/>
      <c r="E2" s="95"/>
      <c r="F2" s="96"/>
      <c r="G2" s="53" t="s">
        <v>127</v>
      </c>
      <c r="H2" s="91" t="s">
        <v>155</v>
      </c>
      <c r="I2" s="91" t="s">
        <v>170</v>
      </c>
      <c r="J2" s="91" t="s">
        <v>153</v>
      </c>
      <c r="K2" s="91" t="s">
        <v>154</v>
      </c>
      <c r="L2" s="92" t="s">
        <v>127</v>
      </c>
      <c r="M2" s="91" t="s">
        <v>155</v>
      </c>
      <c r="N2" s="91" t="s">
        <v>170</v>
      </c>
      <c r="O2" s="91" t="s">
        <v>153</v>
      </c>
      <c r="P2" s="91" t="s">
        <v>154</v>
      </c>
      <c r="Q2" s="92" t="s">
        <v>127</v>
      </c>
      <c r="R2" s="91" t="s">
        <v>155</v>
      </c>
      <c r="S2" s="91" t="s">
        <v>170</v>
      </c>
      <c r="T2" s="91" t="s">
        <v>153</v>
      </c>
      <c r="U2" s="91" t="s">
        <v>154</v>
      </c>
      <c r="X2" s="7" t="s">
        <v>77</v>
      </c>
    </row>
    <row r="3" spans="1:24" ht="24.75" customHeight="1" x14ac:dyDescent="0.25">
      <c r="A3" s="97" t="s">
        <v>4</v>
      </c>
      <c r="B3" s="98" t="s">
        <v>5</v>
      </c>
      <c r="C3" s="100" t="s">
        <v>128</v>
      </c>
      <c r="D3" s="100" t="s">
        <v>144</v>
      </c>
      <c r="E3" s="100" t="s">
        <v>145</v>
      </c>
      <c r="F3" s="100" t="s">
        <v>146</v>
      </c>
      <c r="G3" s="10" t="s">
        <v>6</v>
      </c>
      <c r="H3" s="91"/>
      <c r="I3" s="91"/>
      <c r="J3" s="91"/>
      <c r="K3" s="91"/>
      <c r="L3" s="93" t="s">
        <v>7</v>
      </c>
      <c r="M3" s="91"/>
      <c r="N3" s="91"/>
      <c r="O3" s="91"/>
      <c r="P3" s="91"/>
      <c r="Q3" s="93" t="s">
        <v>8</v>
      </c>
      <c r="R3" s="91"/>
      <c r="S3" s="91"/>
      <c r="T3" s="91"/>
      <c r="U3" s="91"/>
      <c r="X3" t="s">
        <v>83</v>
      </c>
    </row>
    <row r="4" spans="1:24" x14ac:dyDescent="0.25">
      <c r="A4" s="63" t="s">
        <v>9</v>
      </c>
      <c r="B4" s="2" t="s">
        <v>129</v>
      </c>
      <c r="C4" s="99">
        <v>8</v>
      </c>
      <c r="D4" s="43">
        <v>8</v>
      </c>
      <c r="E4" s="43">
        <v>0</v>
      </c>
      <c r="F4" s="43">
        <v>15</v>
      </c>
      <c r="G4" s="72">
        <v>4</v>
      </c>
      <c r="H4" s="72"/>
      <c r="I4" s="72"/>
      <c r="J4" s="72"/>
      <c r="K4" s="72"/>
      <c r="L4" s="72">
        <v>3</v>
      </c>
      <c r="M4" s="72"/>
      <c r="N4" s="72"/>
      <c r="O4" s="72"/>
      <c r="P4" s="72"/>
      <c r="Q4" s="75">
        <v>2</v>
      </c>
      <c r="R4" s="75"/>
      <c r="S4" s="75"/>
      <c r="T4" s="75"/>
      <c r="U4" s="75"/>
      <c r="X4" t="s">
        <v>78</v>
      </c>
    </row>
    <row r="5" spans="1:24" x14ac:dyDescent="0.25">
      <c r="A5" s="9" t="s">
        <v>9</v>
      </c>
      <c r="B5" s="2" t="s">
        <v>10</v>
      </c>
      <c r="C5" s="41">
        <v>15</v>
      </c>
      <c r="D5" s="43">
        <v>30</v>
      </c>
      <c r="E5" s="43">
        <v>7</v>
      </c>
      <c r="F5" s="43">
        <v>15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7"/>
      <c r="R5" s="77"/>
      <c r="S5" s="77"/>
      <c r="T5" s="77"/>
      <c r="U5" s="77"/>
      <c r="X5" t="s">
        <v>81</v>
      </c>
    </row>
    <row r="6" spans="1:24" x14ac:dyDescent="0.25">
      <c r="A6" s="9" t="s">
        <v>9</v>
      </c>
      <c r="B6" s="2" t="s">
        <v>11</v>
      </c>
      <c r="C6" s="41">
        <v>15</v>
      </c>
      <c r="D6" s="43">
        <f>18+5</f>
        <v>23</v>
      </c>
      <c r="E6" s="43">
        <v>6</v>
      </c>
      <c r="F6" s="43">
        <v>15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7"/>
      <c r="R6" s="77"/>
      <c r="S6" s="77"/>
      <c r="T6" s="77"/>
      <c r="U6" s="77"/>
      <c r="X6" t="s">
        <v>80</v>
      </c>
    </row>
    <row r="7" spans="1:24" x14ac:dyDescent="0.25">
      <c r="A7" s="9" t="s">
        <v>9</v>
      </c>
      <c r="B7" s="2" t="s">
        <v>12</v>
      </c>
      <c r="C7" s="41">
        <v>15</v>
      </c>
      <c r="D7" s="43">
        <v>16</v>
      </c>
      <c r="E7" s="43">
        <v>4</v>
      </c>
      <c r="F7" s="43">
        <v>15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6"/>
      <c r="R7" s="76"/>
      <c r="S7" s="76"/>
      <c r="T7" s="76"/>
      <c r="U7" s="76"/>
      <c r="X7" t="s">
        <v>79</v>
      </c>
    </row>
    <row r="8" spans="1:24" x14ac:dyDescent="0.25">
      <c r="A8" s="9" t="s">
        <v>9</v>
      </c>
      <c r="B8" s="2" t="s">
        <v>13</v>
      </c>
      <c r="C8" s="41">
        <v>8</v>
      </c>
      <c r="D8" s="43">
        <v>8</v>
      </c>
      <c r="E8" s="43">
        <v>0</v>
      </c>
      <c r="F8" s="43">
        <v>7</v>
      </c>
      <c r="G8" s="72">
        <v>4</v>
      </c>
      <c r="H8" s="72"/>
      <c r="I8" s="72"/>
      <c r="J8" s="72"/>
      <c r="K8" s="72"/>
      <c r="L8" s="75">
        <v>3</v>
      </c>
      <c r="M8" s="75"/>
      <c r="N8" s="75"/>
      <c r="O8" s="75"/>
      <c r="P8" s="75"/>
      <c r="Q8" s="75">
        <v>1</v>
      </c>
      <c r="R8" s="75"/>
      <c r="S8" s="75"/>
      <c r="T8" s="75"/>
      <c r="U8" s="75"/>
      <c r="X8" t="s">
        <v>82</v>
      </c>
    </row>
    <row r="9" spans="1:24" x14ac:dyDescent="0.25">
      <c r="A9" s="9" t="s">
        <v>9</v>
      </c>
      <c r="B9" s="2" t="s">
        <v>14</v>
      </c>
      <c r="C9" s="41">
        <v>15</v>
      </c>
      <c r="D9" s="42">
        <v>30</v>
      </c>
      <c r="E9" s="43">
        <v>6</v>
      </c>
      <c r="F9" s="43">
        <v>15</v>
      </c>
      <c r="G9" s="73"/>
      <c r="H9" s="73"/>
      <c r="I9" s="73"/>
      <c r="J9" s="73"/>
      <c r="K9" s="73"/>
      <c r="L9" s="77"/>
      <c r="M9" s="77"/>
      <c r="N9" s="77"/>
      <c r="O9" s="77"/>
      <c r="P9" s="77"/>
      <c r="Q9" s="77"/>
      <c r="R9" s="77"/>
      <c r="S9" s="77"/>
      <c r="T9" s="77"/>
      <c r="U9" s="77"/>
      <c r="X9" t="s">
        <v>84</v>
      </c>
    </row>
    <row r="10" spans="1:24" x14ac:dyDescent="0.25">
      <c r="A10" s="9" t="s">
        <v>9</v>
      </c>
      <c r="B10" s="2" t="s">
        <v>15</v>
      </c>
      <c r="C10" s="41">
        <v>15</v>
      </c>
      <c r="D10" s="42">
        <f>18+5</f>
        <v>23</v>
      </c>
      <c r="E10" s="43">
        <v>3</v>
      </c>
      <c r="F10" s="43">
        <v>15</v>
      </c>
      <c r="G10" s="73"/>
      <c r="H10" s="73"/>
      <c r="I10" s="73"/>
      <c r="J10" s="73"/>
      <c r="K10" s="73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4" x14ac:dyDescent="0.25">
      <c r="A11" s="9" t="s">
        <v>9</v>
      </c>
      <c r="B11" s="2" t="s">
        <v>16</v>
      </c>
      <c r="C11" s="41">
        <v>15</v>
      </c>
      <c r="D11" s="42">
        <v>16</v>
      </c>
      <c r="E11" s="43">
        <v>3</v>
      </c>
      <c r="F11" s="43">
        <v>15</v>
      </c>
      <c r="G11" s="74"/>
      <c r="H11" s="74"/>
      <c r="I11" s="74"/>
      <c r="J11" s="74"/>
      <c r="K11" s="74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4" x14ac:dyDescent="0.25">
      <c r="A12" s="9" t="s">
        <v>9</v>
      </c>
      <c r="B12" s="2" t="s">
        <v>148</v>
      </c>
      <c r="C12" s="41">
        <v>7</v>
      </c>
      <c r="D12" s="42">
        <f>2+12</f>
        <v>14</v>
      </c>
      <c r="E12" s="43">
        <v>1</v>
      </c>
      <c r="F12" s="43">
        <v>7</v>
      </c>
      <c r="G12" s="72">
        <v>2</v>
      </c>
      <c r="H12" s="72"/>
      <c r="I12" s="72"/>
      <c r="J12" s="72"/>
      <c r="K12" s="72"/>
      <c r="L12" s="75">
        <v>2</v>
      </c>
      <c r="M12" s="75"/>
      <c r="N12" s="75"/>
      <c r="O12" s="75"/>
      <c r="P12" s="75"/>
      <c r="Q12" s="75">
        <v>1</v>
      </c>
      <c r="R12" s="75"/>
      <c r="S12" s="75"/>
      <c r="T12" s="75"/>
      <c r="U12" s="75"/>
    </row>
    <row r="13" spans="1:24" x14ac:dyDescent="0.25">
      <c r="A13" s="9" t="s">
        <v>9</v>
      </c>
      <c r="B13" s="2" t="s">
        <v>17</v>
      </c>
      <c r="C13" s="41">
        <v>12</v>
      </c>
      <c r="D13" s="42">
        <f>2+11</f>
        <v>13</v>
      </c>
      <c r="E13" s="43">
        <v>3</v>
      </c>
      <c r="F13" s="43">
        <v>12</v>
      </c>
      <c r="G13" s="74"/>
      <c r="H13" s="74"/>
      <c r="I13" s="74"/>
      <c r="J13" s="74"/>
      <c r="K13" s="74"/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1:24" x14ac:dyDescent="0.25">
      <c r="A14" s="9" t="s">
        <v>18</v>
      </c>
      <c r="B14" s="2" t="s">
        <v>19</v>
      </c>
      <c r="C14" s="41">
        <v>15</v>
      </c>
      <c r="D14" s="42">
        <v>15</v>
      </c>
      <c r="E14" s="43">
        <v>0</v>
      </c>
      <c r="F14" s="43">
        <v>15</v>
      </c>
      <c r="G14" s="3">
        <v>1</v>
      </c>
      <c r="H14" s="3"/>
      <c r="I14" s="3"/>
      <c r="J14" s="3"/>
      <c r="K14" s="3"/>
      <c r="L14" s="1">
        <v>1</v>
      </c>
      <c r="M14" s="1"/>
      <c r="N14" s="1"/>
      <c r="O14" s="1"/>
      <c r="P14" s="1"/>
      <c r="Q14" s="1">
        <v>1</v>
      </c>
      <c r="R14" s="1"/>
      <c r="S14" s="1"/>
      <c r="T14" s="1"/>
      <c r="U14" s="1"/>
    </row>
    <row r="15" spans="1:24" x14ac:dyDescent="0.25">
      <c r="A15" s="9" t="s">
        <v>18</v>
      </c>
      <c r="B15" s="2" t="s">
        <v>149</v>
      </c>
      <c r="C15" s="41">
        <v>0</v>
      </c>
      <c r="D15" s="42">
        <v>0</v>
      </c>
      <c r="E15" s="43">
        <v>0</v>
      </c>
      <c r="F15" s="43">
        <v>3</v>
      </c>
      <c r="G15" s="72">
        <v>3</v>
      </c>
      <c r="H15" s="72"/>
      <c r="I15" s="72"/>
      <c r="J15" s="72"/>
      <c r="K15" s="72"/>
      <c r="L15" s="75">
        <v>3</v>
      </c>
      <c r="M15" s="75"/>
      <c r="N15" s="75"/>
      <c r="O15" s="75"/>
      <c r="P15" s="75"/>
      <c r="Q15" s="75">
        <v>2</v>
      </c>
      <c r="R15" s="75"/>
      <c r="S15" s="75"/>
      <c r="T15" s="75"/>
      <c r="U15" s="75"/>
    </row>
    <row r="16" spans="1:24" x14ac:dyDescent="0.25">
      <c r="A16" s="9" t="s">
        <v>18</v>
      </c>
      <c r="B16" s="2" t="s">
        <v>20</v>
      </c>
      <c r="C16" s="41">
        <v>16</v>
      </c>
      <c r="D16" s="42">
        <v>16</v>
      </c>
      <c r="E16" s="43">
        <v>0</v>
      </c>
      <c r="F16" s="43">
        <v>0</v>
      </c>
      <c r="G16" s="73"/>
      <c r="H16" s="73"/>
      <c r="I16" s="73"/>
      <c r="J16" s="73"/>
      <c r="K16" s="73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x14ac:dyDescent="0.25">
      <c r="A17" s="9" t="s">
        <v>18</v>
      </c>
      <c r="B17" s="2" t="s">
        <v>21</v>
      </c>
      <c r="C17" s="41">
        <v>16</v>
      </c>
      <c r="D17" s="42">
        <v>16</v>
      </c>
      <c r="E17" s="43">
        <v>2</v>
      </c>
      <c r="F17" s="43">
        <v>0</v>
      </c>
      <c r="G17" s="74"/>
      <c r="H17" s="74"/>
      <c r="I17" s="74"/>
      <c r="J17" s="74"/>
      <c r="K17" s="74"/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18" spans="1:21" x14ac:dyDescent="0.25">
      <c r="A18" s="9" t="s">
        <v>22</v>
      </c>
      <c r="B18" s="2" t="s">
        <v>130</v>
      </c>
      <c r="C18" s="42">
        <v>0</v>
      </c>
      <c r="D18" s="42"/>
      <c r="E18" s="43">
        <v>1</v>
      </c>
      <c r="F18" s="43"/>
      <c r="G18" s="72">
        <v>5</v>
      </c>
      <c r="H18" s="72"/>
      <c r="I18" s="72"/>
      <c r="J18" s="72"/>
      <c r="K18" s="72"/>
      <c r="L18" s="79">
        <v>5</v>
      </c>
      <c r="M18" s="79"/>
      <c r="N18" s="79"/>
      <c r="O18" s="79"/>
      <c r="P18" s="79"/>
      <c r="Q18" s="75">
        <v>1</v>
      </c>
      <c r="R18" s="75"/>
      <c r="S18" s="75"/>
      <c r="T18" s="75"/>
      <c r="U18" s="75"/>
    </row>
    <row r="19" spans="1:21" x14ac:dyDescent="0.25">
      <c r="A19" s="9" t="s">
        <v>22</v>
      </c>
      <c r="B19" s="2" t="s">
        <v>23</v>
      </c>
      <c r="C19" s="42">
        <v>8</v>
      </c>
      <c r="D19" s="42">
        <v>8</v>
      </c>
      <c r="E19" s="43">
        <v>0</v>
      </c>
      <c r="F19" s="43">
        <v>0</v>
      </c>
      <c r="G19" s="73"/>
      <c r="H19" s="73"/>
      <c r="I19" s="73"/>
      <c r="J19" s="73"/>
      <c r="K19" s="73"/>
      <c r="L19" s="80"/>
      <c r="M19" s="80"/>
      <c r="N19" s="80"/>
      <c r="O19" s="80"/>
      <c r="P19" s="80"/>
      <c r="Q19" s="77"/>
      <c r="R19" s="77"/>
      <c r="S19" s="77"/>
      <c r="T19" s="77"/>
      <c r="U19" s="77"/>
    </row>
    <row r="20" spans="1:21" x14ac:dyDescent="0.25">
      <c r="A20" s="9" t="s">
        <v>22</v>
      </c>
      <c r="B20" s="2" t="s">
        <v>150</v>
      </c>
      <c r="C20" s="42">
        <v>0</v>
      </c>
      <c r="D20" s="42">
        <v>16</v>
      </c>
      <c r="E20" s="43">
        <v>1</v>
      </c>
      <c r="F20" s="43">
        <v>1</v>
      </c>
      <c r="G20" s="73"/>
      <c r="H20" s="73"/>
      <c r="I20" s="73"/>
      <c r="J20" s="73"/>
      <c r="K20" s="73"/>
      <c r="L20" s="80"/>
      <c r="M20" s="80"/>
      <c r="N20" s="80"/>
      <c r="O20" s="80"/>
      <c r="P20" s="80"/>
      <c r="Q20" s="77"/>
      <c r="R20" s="77"/>
      <c r="S20" s="77"/>
      <c r="T20" s="77"/>
      <c r="U20" s="77"/>
    </row>
    <row r="21" spans="1:21" x14ac:dyDescent="0.25">
      <c r="A21" s="9" t="s">
        <v>22</v>
      </c>
      <c r="B21" s="2" t="s">
        <v>151</v>
      </c>
      <c r="C21" s="42">
        <v>0</v>
      </c>
      <c r="D21" s="42">
        <v>6</v>
      </c>
      <c r="E21" s="43">
        <v>0</v>
      </c>
      <c r="F21" s="43">
        <v>0</v>
      </c>
      <c r="G21" s="73"/>
      <c r="H21" s="73"/>
      <c r="I21" s="73"/>
      <c r="J21" s="73"/>
      <c r="K21" s="73"/>
      <c r="L21" s="80"/>
      <c r="M21" s="80"/>
      <c r="N21" s="80"/>
      <c r="O21" s="80"/>
      <c r="P21" s="80"/>
      <c r="Q21" s="77"/>
      <c r="R21" s="77"/>
      <c r="S21" s="77"/>
      <c r="T21" s="77"/>
      <c r="U21" s="77"/>
    </row>
    <row r="22" spans="1:21" x14ac:dyDescent="0.25">
      <c r="A22" s="9" t="s">
        <v>22</v>
      </c>
      <c r="B22" s="2" t="s">
        <v>24</v>
      </c>
      <c r="C22" s="42">
        <v>0</v>
      </c>
      <c r="D22" s="42">
        <v>0</v>
      </c>
      <c r="E22" s="43">
        <v>0</v>
      </c>
      <c r="F22" s="43">
        <v>2</v>
      </c>
      <c r="G22" s="74"/>
      <c r="H22" s="74"/>
      <c r="I22" s="74"/>
      <c r="J22" s="74"/>
      <c r="K22" s="74"/>
      <c r="L22" s="81"/>
      <c r="M22" s="81"/>
      <c r="N22" s="81"/>
      <c r="O22" s="81"/>
      <c r="P22" s="81"/>
      <c r="Q22" s="76"/>
      <c r="R22" s="76"/>
      <c r="S22" s="76"/>
      <c r="T22" s="76"/>
      <c r="U22" s="76"/>
    </row>
    <row r="23" spans="1:21" x14ac:dyDescent="0.25">
      <c r="A23" s="9" t="s">
        <v>25</v>
      </c>
      <c r="B23" s="2" t="s">
        <v>131</v>
      </c>
      <c r="C23" s="42">
        <v>7</v>
      </c>
      <c r="D23" s="42">
        <v>19</v>
      </c>
      <c r="E23" s="43">
        <v>41</v>
      </c>
      <c r="F23" s="43">
        <v>15</v>
      </c>
      <c r="G23" s="3">
        <v>1</v>
      </c>
      <c r="H23" s="3"/>
      <c r="I23" s="3"/>
      <c r="J23" s="3"/>
      <c r="K23" s="3"/>
      <c r="L23" s="1">
        <v>1</v>
      </c>
      <c r="M23" s="1"/>
      <c r="N23" s="1"/>
      <c r="O23" s="1"/>
      <c r="P23" s="1"/>
      <c r="Q23" s="31"/>
      <c r="R23" s="31"/>
      <c r="S23" s="31"/>
      <c r="T23" s="31"/>
      <c r="U23" s="31"/>
    </row>
    <row r="24" spans="1:21" x14ac:dyDescent="0.25">
      <c r="A24" s="9" t="s">
        <v>133</v>
      </c>
      <c r="B24" s="2" t="s">
        <v>26</v>
      </c>
      <c r="C24" s="42">
        <v>0</v>
      </c>
      <c r="D24" s="42">
        <v>0</v>
      </c>
      <c r="E24" s="43">
        <v>0</v>
      </c>
      <c r="F24" s="43">
        <v>0</v>
      </c>
      <c r="G24" s="72">
        <v>2</v>
      </c>
      <c r="H24" s="72"/>
      <c r="I24" s="72"/>
      <c r="J24" s="72"/>
      <c r="K24" s="72"/>
      <c r="L24" s="75">
        <v>1</v>
      </c>
      <c r="M24" s="75"/>
      <c r="N24" s="75"/>
      <c r="O24" s="75"/>
      <c r="P24" s="75"/>
      <c r="Q24" s="75">
        <v>1</v>
      </c>
      <c r="R24" s="75"/>
      <c r="S24" s="75"/>
      <c r="T24" s="75"/>
      <c r="U24" s="75"/>
    </row>
    <row r="25" spans="1:21" x14ac:dyDescent="0.25">
      <c r="A25" s="9" t="s">
        <v>133</v>
      </c>
      <c r="B25" s="2" t="s">
        <v>132</v>
      </c>
      <c r="C25" s="42">
        <v>1</v>
      </c>
      <c r="D25" s="42">
        <v>2</v>
      </c>
      <c r="E25" s="43">
        <v>9</v>
      </c>
      <c r="F25" s="43">
        <v>7</v>
      </c>
      <c r="G25" s="74"/>
      <c r="H25" s="74"/>
      <c r="I25" s="74"/>
      <c r="J25" s="74"/>
      <c r="K25" s="74"/>
      <c r="L25" s="76"/>
      <c r="M25" s="76"/>
      <c r="N25" s="76"/>
      <c r="O25" s="76"/>
      <c r="P25" s="76"/>
      <c r="Q25" s="76"/>
      <c r="R25" s="76"/>
      <c r="S25" s="76"/>
      <c r="T25" s="76"/>
      <c r="U25" s="76"/>
    </row>
    <row r="26" spans="1:21" s="8" customFormat="1" x14ac:dyDescent="0.25">
      <c r="A26" s="9" t="s">
        <v>27</v>
      </c>
      <c r="B26" s="2" t="s">
        <v>28</v>
      </c>
      <c r="C26" s="42">
        <v>0</v>
      </c>
      <c r="D26" s="42">
        <v>0</v>
      </c>
      <c r="E26" s="43">
        <v>0</v>
      </c>
      <c r="F26" s="43">
        <v>0</v>
      </c>
      <c r="G26" s="3">
        <v>1</v>
      </c>
      <c r="H26" s="3"/>
      <c r="I26" s="3"/>
      <c r="J26" s="3"/>
      <c r="K26" s="3"/>
      <c r="L26" s="1">
        <v>1</v>
      </c>
      <c r="M26" s="1"/>
      <c r="N26" s="1"/>
      <c r="O26" s="1"/>
      <c r="P26" s="1"/>
      <c r="Q26" s="1">
        <v>1</v>
      </c>
      <c r="R26" s="1"/>
      <c r="S26" s="1"/>
      <c r="T26" s="1"/>
      <c r="U26" s="1"/>
    </row>
    <row r="27" spans="1:21" x14ac:dyDescent="0.25">
      <c r="A27" s="9" t="s">
        <v>0</v>
      </c>
      <c r="B27" s="2" t="s">
        <v>36</v>
      </c>
      <c r="C27" s="42">
        <v>0</v>
      </c>
      <c r="D27" s="42">
        <v>0</v>
      </c>
      <c r="E27" s="43">
        <v>47</v>
      </c>
      <c r="F27" s="43">
        <v>2</v>
      </c>
      <c r="G27" s="3">
        <v>1</v>
      </c>
      <c r="H27" s="3"/>
      <c r="I27" s="3"/>
      <c r="J27" s="3"/>
      <c r="K27" s="3"/>
      <c r="L27" s="75">
        <v>1</v>
      </c>
      <c r="M27" s="75"/>
      <c r="N27" s="75"/>
      <c r="O27" s="75"/>
      <c r="P27" s="75"/>
      <c r="Q27" s="75">
        <v>1</v>
      </c>
      <c r="R27" s="75"/>
      <c r="S27" s="75"/>
      <c r="T27" s="75"/>
      <c r="U27" s="75"/>
    </row>
    <row r="28" spans="1:21" x14ac:dyDescent="0.25">
      <c r="A28" s="9" t="s">
        <v>0</v>
      </c>
      <c r="B28" s="2" t="s">
        <v>38</v>
      </c>
      <c r="C28" s="42">
        <v>0</v>
      </c>
      <c r="D28" s="42">
        <v>0</v>
      </c>
      <c r="E28" s="43">
        <v>7</v>
      </c>
      <c r="F28" s="43">
        <v>2</v>
      </c>
      <c r="G28" s="3">
        <v>1</v>
      </c>
      <c r="H28" s="3"/>
      <c r="I28" s="3"/>
      <c r="J28" s="3"/>
      <c r="K28" s="3"/>
      <c r="L28" s="76"/>
      <c r="M28" s="76"/>
      <c r="N28" s="76"/>
      <c r="O28" s="76"/>
      <c r="P28" s="76"/>
      <c r="Q28" s="76"/>
      <c r="R28" s="76"/>
      <c r="S28" s="76"/>
      <c r="T28" s="76"/>
      <c r="U28" s="76"/>
    </row>
    <row r="29" spans="1:21" x14ac:dyDescent="0.25">
      <c r="A29" s="9" t="s">
        <v>2</v>
      </c>
      <c r="B29" s="2" t="s">
        <v>29</v>
      </c>
      <c r="C29" s="42">
        <v>3</v>
      </c>
      <c r="D29" s="42">
        <v>8</v>
      </c>
      <c r="E29" s="43">
        <v>1</v>
      </c>
      <c r="F29" s="43">
        <v>3</v>
      </c>
      <c r="G29" s="3">
        <v>1</v>
      </c>
      <c r="H29" s="3"/>
      <c r="I29" s="3"/>
      <c r="J29" s="3"/>
      <c r="K29" s="3"/>
      <c r="L29" s="78">
        <v>1</v>
      </c>
      <c r="M29" s="78"/>
      <c r="N29" s="78"/>
      <c r="O29" s="78"/>
      <c r="P29" s="78"/>
      <c r="Q29" s="75"/>
      <c r="R29" s="75"/>
      <c r="S29" s="75"/>
      <c r="T29" s="75"/>
      <c r="U29" s="75"/>
    </row>
    <row r="30" spans="1:21" x14ac:dyDescent="0.25">
      <c r="A30" s="9" t="s">
        <v>1</v>
      </c>
      <c r="B30" s="2" t="s">
        <v>30</v>
      </c>
      <c r="C30" s="42">
        <v>1</v>
      </c>
      <c r="D30" s="42">
        <v>7</v>
      </c>
      <c r="E30" s="43">
        <v>0</v>
      </c>
      <c r="F30" s="43">
        <v>2</v>
      </c>
      <c r="G30" s="3">
        <v>1</v>
      </c>
      <c r="H30" s="3"/>
      <c r="I30" s="3"/>
      <c r="J30" s="3"/>
      <c r="K30" s="3"/>
      <c r="L30" s="78"/>
      <c r="M30" s="78"/>
      <c r="N30" s="78"/>
      <c r="O30" s="78"/>
      <c r="P30" s="78"/>
      <c r="Q30" s="77"/>
      <c r="R30" s="77"/>
      <c r="S30" s="77"/>
      <c r="T30" s="77"/>
      <c r="U30" s="77"/>
    </row>
    <row r="31" spans="1:21" x14ac:dyDescent="0.25">
      <c r="A31" s="9" t="s">
        <v>31</v>
      </c>
      <c r="B31" s="4" t="s">
        <v>37</v>
      </c>
      <c r="C31" s="44">
        <v>0</v>
      </c>
      <c r="D31" s="44">
        <v>0</v>
      </c>
      <c r="E31" s="45">
        <v>8</v>
      </c>
      <c r="F31" s="45">
        <v>3</v>
      </c>
      <c r="G31" s="3">
        <v>1</v>
      </c>
      <c r="H31" s="3"/>
      <c r="I31" s="3"/>
      <c r="J31" s="3"/>
      <c r="K31" s="3"/>
      <c r="L31" s="78"/>
      <c r="M31" s="78"/>
      <c r="N31" s="78"/>
      <c r="O31" s="78"/>
      <c r="P31" s="78"/>
      <c r="Q31" s="77"/>
      <c r="R31" s="77"/>
      <c r="S31" s="77"/>
      <c r="T31" s="77"/>
      <c r="U31" s="77"/>
    </row>
    <row r="32" spans="1:21" x14ac:dyDescent="0.25">
      <c r="A32" s="9" t="s">
        <v>32</v>
      </c>
      <c r="B32" s="2" t="s">
        <v>33</v>
      </c>
      <c r="C32" s="42">
        <v>0</v>
      </c>
      <c r="D32" s="42">
        <v>0</v>
      </c>
      <c r="E32" s="43">
        <v>0</v>
      </c>
      <c r="F32" s="43">
        <v>0</v>
      </c>
      <c r="G32" s="3">
        <v>1</v>
      </c>
      <c r="H32" s="3"/>
      <c r="I32" s="3"/>
      <c r="J32" s="3"/>
      <c r="K32" s="3"/>
      <c r="L32" s="75">
        <v>1</v>
      </c>
      <c r="M32" s="75"/>
      <c r="N32" s="75"/>
      <c r="O32" s="75"/>
      <c r="P32" s="75"/>
      <c r="Q32" s="77"/>
      <c r="R32" s="77"/>
      <c r="S32" s="77"/>
      <c r="T32" s="77"/>
      <c r="U32" s="77"/>
    </row>
    <row r="33" spans="1:21" x14ac:dyDescent="0.25">
      <c r="A33" s="9" t="s">
        <v>32</v>
      </c>
      <c r="B33" s="5" t="s">
        <v>34</v>
      </c>
      <c r="C33" s="46">
        <v>0</v>
      </c>
      <c r="D33" s="46">
        <v>0</v>
      </c>
      <c r="E33" s="47">
        <v>0</v>
      </c>
      <c r="F33" s="47">
        <v>8</v>
      </c>
      <c r="G33" s="3">
        <v>1</v>
      </c>
      <c r="H33" s="3"/>
      <c r="I33" s="3"/>
      <c r="J33" s="3"/>
      <c r="K33" s="3"/>
      <c r="L33" s="76"/>
      <c r="M33" s="76"/>
      <c r="N33" s="76"/>
      <c r="O33" s="76"/>
      <c r="P33" s="76"/>
      <c r="Q33" s="77"/>
      <c r="R33" s="77"/>
      <c r="S33" s="77"/>
      <c r="T33" s="77"/>
      <c r="U33" s="77"/>
    </row>
    <row r="34" spans="1:21" x14ac:dyDescent="0.25">
      <c r="A34" s="9" t="s">
        <v>3</v>
      </c>
      <c r="B34" s="25" t="s">
        <v>35</v>
      </c>
      <c r="C34" s="48">
        <v>0</v>
      </c>
      <c r="D34" s="48">
        <v>0</v>
      </c>
      <c r="E34" s="43">
        <v>2</v>
      </c>
      <c r="F34" s="43">
        <v>2</v>
      </c>
      <c r="G34" s="26">
        <v>1</v>
      </c>
      <c r="H34" s="52"/>
      <c r="I34" s="52"/>
      <c r="J34" s="52"/>
      <c r="K34" s="52"/>
      <c r="L34" s="24">
        <v>1</v>
      </c>
      <c r="M34" s="31"/>
      <c r="N34" s="31"/>
      <c r="O34" s="31"/>
      <c r="P34" s="31"/>
      <c r="Q34" s="77"/>
      <c r="R34" s="77"/>
      <c r="S34" s="77"/>
      <c r="T34" s="77"/>
      <c r="U34" s="77"/>
    </row>
    <row r="35" spans="1:21" x14ac:dyDescent="0.25">
      <c r="A35" s="32"/>
      <c r="B35" s="34" t="s">
        <v>135</v>
      </c>
      <c r="C35" s="43">
        <v>0</v>
      </c>
      <c r="D35" s="43">
        <v>0</v>
      </c>
      <c r="E35" s="43">
        <v>0</v>
      </c>
      <c r="F35" s="43">
        <v>0</v>
      </c>
      <c r="G35" s="3">
        <v>1</v>
      </c>
      <c r="H35" s="3"/>
      <c r="I35" s="3"/>
      <c r="J35" s="3"/>
      <c r="K35" s="3"/>
      <c r="L35" s="1"/>
      <c r="M35" s="1"/>
      <c r="N35" s="1"/>
      <c r="O35" s="1"/>
      <c r="P35" s="1"/>
      <c r="Q35" s="23"/>
      <c r="R35" s="23"/>
      <c r="S35" s="23"/>
      <c r="T35" s="23"/>
      <c r="U35" s="23"/>
    </row>
    <row r="36" spans="1:21" x14ac:dyDescent="0.25">
      <c r="B36" s="35" t="s">
        <v>39</v>
      </c>
      <c r="C36" s="36"/>
      <c r="D36" s="36"/>
      <c r="E36" s="36"/>
      <c r="F36" s="36"/>
      <c r="G36" s="37">
        <f>SUM(G4:G35)</f>
        <v>32</v>
      </c>
      <c r="L36" s="37">
        <f>SUM(L4:L35)</f>
        <v>24</v>
      </c>
      <c r="Q36" s="38">
        <f>SUM(Q4:Q34)</f>
        <v>11</v>
      </c>
    </row>
    <row r="37" spans="1:21" ht="15.75" thickBot="1" x14ac:dyDescent="0.3">
      <c r="B37" s="27" t="s">
        <v>134</v>
      </c>
      <c r="C37" s="33"/>
      <c r="D37" s="33"/>
      <c r="E37" s="33"/>
      <c r="F37" s="33"/>
      <c r="G37" s="28">
        <v>1</v>
      </c>
      <c r="L37" s="28">
        <v>1</v>
      </c>
      <c r="Q37" s="29">
        <v>0</v>
      </c>
    </row>
    <row r="38" spans="1:21" x14ac:dyDescent="0.25">
      <c r="G38" s="7">
        <f>SUM(G36:G37)</f>
        <v>33</v>
      </c>
      <c r="L38" s="6">
        <f>SUM(L36:L37)</f>
        <v>25</v>
      </c>
      <c r="Q38" s="6">
        <f>SUM(Q36:Q37)</f>
        <v>11</v>
      </c>
    </row>
    <row r="41" spans="1:21" x14ac:dyDescent="0.25">
      <c r="B41" s="83" t="s">
        <v>147</v>
      </c>
      <c r="C41" s="83"/>
      <c r="D41" s="83"/>
      <c r="E41" s="83"/>
      <c r="F41" s="83"/>
      <c r="G41" s="64" t="s">
        <v>171</v>
      </c>
      <c r="L41"/>
      <c r="Q41"/>
    </row>
    <row r="42" spans="1:21" ht="18.75" x14ac:dyDescent="0.3">
      <c r="B42" s="82">
        <f>SUM(G38+L38+Q38)</f>
        <v>69</v>
      </c>
      <c r="C42" s="82"/>
      <c r="D42" s="82"/>
      <c r="E42" s="82"/>
      <c r="F42" s="82"/>
      <c r="G42" s="54"/>
    </row>
  </sheetData>
  <mergeCells count="130">
    <mergeCell ref="U29:U34"/>
    <mergeCell ref="R18:R22"/>
    <mergeCell ref="S18:S22"/>
    <mergeCell ref="T18:T22"/>
    <mergeCell ref="U18:U22"/>
    <mergeCell ref="R24:R25"/>
    <mergeCell ref="S24:S25"/>
    <mergeCell ref="T24:T25"/>
    <mergeCell ref="U24:U25"/>
    <mergeCell ref="R12:R13"/>
    <mergeCell ref="S12:S13"/>
    <mergeCell ref="T12:T13"/>
    <mergeCell ref="U12:U13"/>
    <mergeCell ref="R15:R17"/>
    <mergeCell ref="S15:S17"/>
    <mergeCell ref="T15:T17"/>
    <mergeCell ref="U15:U17"/>
    <mergeCell ref="M29:M31"/>
    <mergeCell ref="N29:N31"/>
    <mergeCell ref="O29:O31"/>
    <mergeCell ref="P29:P31"/>
    <mergeCell ref="O15:O17"/>
    <mergeCell ref="P15:P17"/>
    <mergeCell ref="N18:N22"/>
    <mergeCell ref="O18:O22"/>
    <mergeCell ref="P18:P22"/>
    <mergeCell ref="R27:R28"/>
    <mergeCell ref="S27:S28"/>
    <mergeCell ref="T27:T28"/>
    <mergeCell ref="U27:U28"/>
    <mergeCell ref="R29:R34"/>
    <mergeCell ref="S29:S34"/>
    <mergeCell ref="T29:T34"/>
    <mergeCell ref="M15:M17"/>
    <mergeCell ref="M18:M22"/>
    <mergeCell ref="M24:M25"/>
    <mergeCell ref="M32:M33"/>
    <mergeCell ref="N32:N33"/>
    <mergeCell ref="O32:O33"/>
    <mergeCell ref="P32:P33"/>
    <mergeCell ref="N24:N25"/>
    <mergeCell ref="O24:O25"/>
    <mergeCell ref="P24:P25"/>
    <mergeCell ref="M27:M28"/>
    <mergeCell ref="N27:N28"/>
    <mergeCell ref="O27:O28"/>
    <mergeCell ref="P27:P28"/>
    <mergeCell ref="R4:R7"/>
    <mergeCell ref="S4:S7"/>
    <mergeCell ref="T4:T7"/>
    <mergeCell ref="U4:U7"/>
    <mergeCell ref="H8:H11"/>
    <mergeCell ref="I8:I11"/>
    <mergeCell ref="J8:J11"/>
    <mergeCell ref="K8:K11"/>
    <mergeCell ref="N8:N11"/>
    <mergeCell ref="O8:O11"/>
    <mergeCell ref="P8:P11"/>
    <mergeCell ref="R8:R11"/>
    <mergeCell ref="S8:S11"/>
    <mergeCell ref="T8:T11"/>
    <mergeCell ref="U8:U11"/>
    <mergeCell ref="M8:M11"/>
    <mergeCell ref="B42:F42"/>
    <mergeCell ref="H4:H7"/>
    <mergeCell ref="I4:I7"/>
    <mergeCell ref="J4:J7"/>
    <mergeCell ref="K4:K7"/>
    <mergeCell ref="H12:H13"/>
    <mergeCell ref="I12:I13"/>
    <mergeCell ref="J12:J13"/>
    <mergeCell ref="K12:K13"/>
    <mergeCell ref="H15:H17"/>
    <mergeCell ref="I15:I17"/>
    <mergeCell ref="J15:J17"/>
    <mergeCell ref="K15:K17"/>
    <mergeCell ref="H18:H22"/>
    <mergeCell ref="I18:I22"/>
    <mergeCell ref="J18:J22"/>
    <mergeCell ref="B41:F41"/>
    <mergeCell ref="H24:H25"/>
    <mergeCell ref="I24:I25"/>
    <mergeCell ref="J24:J25"/>
    <mergeCell ref="K24:K25"/>
    <mergeCell ref="S2:S3"/>
    <mergeCell ref="T2:T3"/>
    <mergeCell ref="U2:U3"/>
    <mergeCell ref="H2:H3"/>
    <mergeCell ref="I2:I3"/>
    <mergeCell ref="J2:J3"/>
    <mergeCell ref="K2:K3"/>
    <mergeCell ref="M2:M3"/>
    <mergeCell ref="N2:N3"/>
    <mergeCell ref="O2:O3"/>
    <mergeCell ref="P2:P3"/>
    <mergeCell ref="L32:L33"/>
    <mergeCell ref="Q29:Q34"/>
    <mergeCell ref="Q24:Q25"/>
    <mergeCell ref="R2:R3"/>
    <mergeCell ref="L29:L31"/>
    <mergeCell ref="L8:L11"/>
    <mergeCell ref="L12:L13"/>
    <mergeCell ref="L15:L17"/>
    <mergeCell ref="G24:G25"/>
    <mergeCell ref="G8:G11"/>
    <mergeCell ref="G12:G13"/>
    <mergeCell ref="L24:L25"/>
    <mergeCell ref="L27:L28"/>
    <mergeCell ref="Q27:Q28"/>
    <mergeCell ref="Q4:Q7"/>
    <mergeCell ref="Q8:Q11"/>
    <mergeCell ref="Q12:Q13"/>
    <mergeCell ref="G18:G22"/>
    <mergeCell ref="L18:L22"/>
    <mergeCell ref="G15:G17"/>
    <mergeCell ref="Q15:Q17"/>
    <mergeCell ref="Q18:Q22"/>
    <mergeCell ref="K18:K22"/>
    <mergeCell ref="N15:N17"/>
    <mergeCell ref="A2:F2"/>
    <mergeCell ref="L4:L7"/>
    <mergeCell ref="G4:G7"/>
    <mergeCell ref="M4:M7"/>
    <mergeCell ref="N4:N7"/>
    <mergeCell ref="O4:O7"/>
    <mergeCell ref="P4:P7"/>
    <mergeCell ref="N12:N13"/>
    <mergeCell ref="O12:O13"/>
    <mergeCell ref="P12:P13"/>
    <mergeCell ref="M12:M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8" workbookViewId="0">
      <selection activeCell="A14" sqref="A14"/>
    </sheetView>
  </sheetViews>
  <sheetFormatPr baseColWidth="10" defaultRowHeight="15" x14ac:dyDescent="0.25"/>
  <cols>
    <col min="1" max="1" width="50.5703125" bestFit="1" customWidth="1"/>
    <col min="2" max="2" width="30" customWidth="1"/>
  </cols>
  <sheetData>
    <row r="1" spans="1:7" ht="45" customHeight="1" x14ac:dyDescent="0.25">
      <c r="A1" s="51" t="s">
        <v>41</v>
      </c>
      <c r="B1" s="101" t="s">
        <v>42</v>
      </c>
      <c r="C1" s="102" t="s">
        <v>43</v>
      </c>
      <c r="D1" s="103" t="s">
        <v>155</v>
      </c>
      <c r="E1" s="103" t="s">
        <v>152</v>
      </c>
      <c r="F1" s="103" t="s">
        <v>153</v>
      </c>
      <c r="G1" s="103" t="s">
        <v>154</v>
      </c>
    </row>
    <row r="2" spans="1:7" x14ac:dyDescent="0.25">
      <c r="A2" s="11" t="s">
        <v>44</v>
      </c>
      <c r="B2" s="12"/>
      <c r="C2" s="13">
        <v>68</v>
      </c>
      <c r="D2" s="9"/>
      <c r="E2" s="9"/>
      <c r="F2" s="9"/>
      <c r="G2" s="9"/>
    </row>
    <row r="3" spans="1:7" x14ac:dyDescent="0.25">
      <c r="A3" s="14" t="s">
        <v>45</v>
      </c>
      <c r="B3" s="15" t="s">
        <v>46</v>
      </c>
      <c r="C3" s="13">
        <v>3</v>
      </c>
      <c r="D3" s="9"/>
      <c r="E3" s="9"/>
      <c r="F3" s="9"/>
      <c r="G3" s="9"/>
    </row>
    <row r="4" spans="1:7" x14ac:dyDescent="0.25">
      <c r="A4" s="14" t="s">
        <v>47</v>
      </c>
      <c r="B4" s="15" t="s">
        <v>46</v>
      </c>
      <c r="C4" s="13">
        <v>40</v>
      </c>
      <c r="D4" s="9"/>
      <c r="E4" s="9"/>
      <c r="F4" s="9"/>
      <c r="G4" s="9"/>
    </row>
    <row r="5" spans="1:7" x14ac:dyDescent="0.25">
      <c r="A5" s="14" t="s">
        <v>48</v>
      </c>
      <c r="B5" s="15" t="s">
        <v>49</v>
      </c>
      <c r="C5" s="13">
        <v>1</v>
      </c>
      <c r="D5" s="9"/>
      <c r="E5" s="9"/>
      <c r="F5" s="9"/>
      <c r="G5" s="9"/>
    </row>
    <row r="6" spans="1:7" x14ac:dyDescent="0.25">
      <c r="A6" s="14" t="s">
        <v>50</v>
      </c>
      <c r="B6" s="15" t="s">
        <v>49</v>
      </c>
      <c r="C6" s="13">
        <v>3</v>
      </c>
      <c r="D6" s="9"/>
      <c r="E6" s="9"/>
      <c r="F6" s="9"/>
      <c r="G6" s="9"/>
    </row>
    <row r="7" spans="1:7" x14ac:dyDescent="0.25">
      <c r="A7" s="16" t="s">
        <v>51</v>
      </c>
      <c r="B7" s="15" t="s">
        <v>49</v>
      </c>
      <c r="C7" s="13">
        <v>3</v>
      </c>
      <c r="D7" s="9"/>
      <c r="E7" s="9"/>
      <c r="F7" s="9"/>
      <c r="G7" s="9"/>
    </row>
    <row r="8" spans="1:7" x14ac:dyDescent="0.25">
      <c r="A8" s="14" t="s">
        <v>52</v>
      </c>
      <c r="B8" s="15"/>
      <c r="C8" s="13">
        <v>20</v>
      </c>
      <c r="D8" s="9"/>
      <c r="E8" s="9"/>
      <c r="F8" s="9"/>
      <c r="G8" s="9"/>
    </row>
    <row r="9" spans="1:7" x14ac:dyDescent="0.25">
      <c r="A9" s="16" t="s">
        <v>53</v>
      </c>
      <c r="B9" s="15"/>
      <c r="C9" s="13">
        <v>34</v>
      </c>
      <c r="D9" s="9"/>
      <c r="E9" s="9"/>
      <c r="F9" s="9"/>
      <c r="G9" s="9"/>
    </row>
    <row r="10" spans="1:7" x14ac:dyDescent="0.25">
      <c r="A10" s="16" t="s">
        <v>161</v>
      </c>
      <c r="B10" s="15"/>
      <c r="C10" s="13"/>
      <c r="D10" s="9"/>
      <c r="E10" s="9"/>
      <c r="F10" s="9"/>
      <c r="G10" s="9"/>
    </row>
    <row r="11" spans="1:7" x14ac:dyDescent="0.25">
      <c r="A11" s="16" t="s">
        <v>54</v>
      </c>
      <c r="B11" s="15" t="s">
        <v>55</v>
      </c>
      <c r="C11" s="13">
        <v>1</v>
      </c>
      <c r="D11" s="9"/>
      <c r="E11" s="9"/>
      <c r="F11" s="9"/>
      <c r="G11" s="9"/>
    </row>
    <row r="12" spans="1:7" ht="45" x14ac:dyDescent="0.25">
      <c r="A12" s="14" t="s">
        <v>56</v>
      </c>
      <c r="B12" s="39" t="s">
        <v>143</v>
      </c>
      <c r="C12" s="13">
        <v>5</v>
      </c>
      <c r="D12" s="9"/>
      <c r="E12" s="9"/>
      <c r="F12" s="9"/>
      <c r="G12" s="9"/>
    </row>
    <row r="13" spans="1:7" x14ac:dyDescent="0.25">
      <c r="A13" s="14" t="s">
        <v>57</v>
      </c>
      <c r="B13" s="39" t="s">
        <v>142</v>
      </c>
      <c r="C13" s="13">
        <v>1</v>
      </c>
      <c r="D13" s="9"/>
      <c r="E13" s="9"/>
      <c r="F13" s="9"/>
      <c r="G13" s="9"/>
    </row>
    <row r="14" spans="1:7" ht="60" x14ac:dyDescent="0.25">
      <c r="A14" s="16" t="s">
        <v>141</v>
      </c>
      <c r="B14" s="39" t="s">
        <v>140</v>
      </c>
      <c r="C14" s="13">
        <v>4</v>
      </c>
      <c r="D14" s="9"/>
      <c r="E14" s="9"/>
      <c r="F14" s="9"/>
      <c r="G14" s="9"/>
    </row>
    <row r="15" spans="1:7" x14ac:dyDescent="0.25">
      <c r="A15" s="14" t="s">
        <v>58</v>
      </c>
      <c r="B15" s="15" t="s">
        <v>59</v>
      </c>
      <c r="C15" s="13">
        <v>2</v>
      </c>
      <c r="D15" s="9"/>
      <c r="E15" s="9"/>
      <c r="F15" s="9"/>
      <c r="G15" s="9"/>
    </row>
    <row r="16" spans="1:7" ht="45" x14ac:dyDescent="0.25">
      <c r="A16" s="14" t="s">
        <v>136</v>
      </c>
      <c r="B16" s="39" t="s">
        <v>139</v>
      </c>
      <c r="C16" s="13">
        <v>1</v>
      </c>
      <c r="D16" s="9"/>
      <c r="E16" s="9"/>
      <c r="F16" s="9"/>
      <c r="G16" s="9"/>
    </row>
    <row r="17" spans="1:7" ht="30" x14ac:dyDescent="0.25">
      <c r="A17" s="16" t="s">
        <v>137</v>
      </c>
      <c r="B17" s="39" t="s">
        <v>138</v>
      </c>
      <c r="C17" s="13">
        <v>1</v>
      </c>
      <c r="D17" s="9"/>
      <c r="E17" s="9"/>
      <c r="F17" s="9"/>
      <c r="G17" s="9"/>
    </row>
    <row r="18" spans="1:7" x14ac:dyDescent="0.25">
      <c r="A18" s="16" t="s">
        <v>162</v>
      </c>
      <c r="B18" s="39"/>
      <c r="C18" s="13">
        <v>1</v>
      </c>
      <c r="D18" s="9"/>
      <c r="E18" s="9"/>
      <c r="F18" s="9"/>
      <c r="G18" s="9"/>
    </row>
    <row r="19" spans="1:7" x14ac:dyDescent="0.25">
      <c r="A19" s="104" t="s">
        <v>158</v>
      </c>
      <c r="B19" s="104"/>
      <c r="C19" s="104"/>
      <c r="D19" s="104"/>
      <c r="E19" s="104"/>
      <c r="F19" s="104"/>
      <c r="G19" s="105">
        <f>SUM(G2:G18)</f>
        <v>0</v>
      </c>
    </row>
  </sheetData>
  <mergeCells count="1">
    <mergeCell ref="A19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topLeftCell="A29" workbookViewId="0">
      <selection activeCell="E1" sqref="E1:I1"/>
    </sheetView>
  </sheetViews>
  <sheetFormatPr baseColWidth="10" defaultRowHeight="15" x14ac:dyDescent="0.25"/>
  <cols>
    <col min="1" max="1" width="5.28515625" bestFit="1" customWidth="1"/>
    <col min="2" max="2" width="53.42578125" style="30" customWidth="1"/>
    <col min="3" max="3" width="14.28515625" style="40" customWidth="1"/>
    <col min="4" max="4" width="18.28515625" style="66" customWidth="1"/>
    <col min="5" max="5" width="21.7109375" style="40" customWidth="1"/>
    <col min="6" max="6" width="19.140625" bestFit="1" customWidth="1"/>
    <col min="7" max="8" width="11.28515625" bestFit="1" customWidth="1"/>
    <col min="9" max="9" width="11.85546875" bestFit="1" customWidth="1"/>
    <col min="10" max="10" width="11.42578125" style="61"/>
    <col min="11" max="11" width="14.5703125" style="61" bestFit="1" customWidth="1"/>
    <col min="12" max="80" width="11.42578125" style="61"/>
  </cols>
  <sheetData>
    <row r="1" spans="1:80" ht="75" x14ac:dyDescent="0.25">
      <c r="A1" s="49" t="s">
        <v>60</v>
      </c>
      <c r="B1" s="49" t="s">
        <v>61</v>
      </c>
      <c r="C1" s="50" t="s">
        <v>62</v>
      </c>
      <c r="D1" s="50" t="s">
        <v>43</v>
      </c>
      <c r="E1" s="106" t="s">
        <v>85</v>
      </c>
      <c r="F1" s="107" t="s">
        <v>155</v>
      </c>
      <c r="G1" s="107" t="s">
        <v>152</v>
      </c>
      <c r="H1" s="107" t="s">
        <v>153</v>
      </c>
      <c r="I1" s="107" t="s">
        <v>154</v>
      </c>
    </row>
    <row r="2" spans="1:80" x14ac:dyDescent="0.25">
      <c r="A2" s="67">
        <v>1</v>
      </c>
      <c r="B2" s="65" t="s">
        <v>86</v>
      </c>
      <c r="C2" s="58" t="s">
        <v>63</v>
      </c>
      <c r="D2" s="68">
        <v>7</v>
      </c>
      <c r="E2" s="68" t="s">
        <v>88</v>
      </c>
      <c r="F2" s="9"/>
      <c r="G2" s="9"/>
      <c r="H2" s="9"/>
      <c r="I2" s="9"/>
      <c r="K2" s="62"/>
    </row>
    <row r="3" spans="1:80" ht="28.5" x14ac:dyDescent="0.25">
      <c r="A3" s="67">
        <v>2</v>
      </c>
      <c r="B3" s="65" t="s">
        <v>89</v>
      </c>
      <c r="C3" s="58" t="s">
        <v>63</v>
      </c>
      <c r="D3" s="68">
        <v>90</v>
      </c>
      <c r="E3" s="68" t="s">
        <v>90</v>
      </c>
      <c r="F3" s="9"/>
      <c r="G3" s="9"/>
      <c r="H3" s="9"/>
      <c r="I3" s="9"/>
    </row>
    <row r="4" spans="1:80" ht="28.5" x14ac:dyDescent="0.25">
      <c r="A4" s="67">
        <v>3</v>
      </c>
      <c r="B4" s="65" t="s">
        <v>91</v>
      </c>
      <c r="C4" s="58" t="s">
        <v>63</v>
      </c>
      <c r="D4" s="68">
        <v>90</v>
      </c>
      <c r="E4" s="68" t="s">
        <v>90</v>
      </c>
      <c r="F4" s="63"/>
      <c r="G4" s="63"/>
      <c r="H4" s="63"/>
      <c r="I4" s="63"/>
    </row>
    <row r="5" spans="1:80" s="57" customFormat="1" x14ac:dyDescent="0.25">
      <c r="A5" s="67">
        <v>4</v>
      </c>
      <c r="B5" s="65" t="s">
        <v>92</v>
      </c>
      <c r="C5" s="58" t="s">
        <v>87</v>
      </c>
      <c r="D5" s="68">
        <v>90</v>
      </c>
      <c r="E5" s="68" t="s">
        <v>90</v>
      </c>
      <c r="F5" s="63"/>
      <c r="G5" s="63"/>
      <c r="H5" s="63"/>
      <c r="I5" s="63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</row>
    <row r="6" spans="1:80" s="57" customFormat="1" x14ac:dyDescent="0.25">
      <c r="A6" s="67">
        <v>5</v>
      </c>
      <c r="B6" s="65" t="s">
        <v>165</v>
      </c>
      <c r="C6" s="58" t="s">
        <v>87</v>
      </c>
      <c r="D6" s="68">
        <v>5</v>
      </c>
      <c r="E6" s="68" t="s">
        <v>88</v>
      </c>
      <c r="F6" s="63"/>
      <c r="G6" s="63"/>
      <c r="H6" s="63"/>
      <c r="I6" s="63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</row>
    <row r="7" spans="1:80" x14ac:dyDescent="0.25">
      <c r="A7" s="67">
        <v>6</v>
      </c>
      <c r="B7" s="65" t="s">
        <v>164</v>
      </c>
      <c r="C7" s="58" t="s">
        <v>87</v>
      </c>
      <c r="D7" s="68">
        <v>5</v>
      </c>
      <c r="E7" s="68" t="s">
        <v>88</v>
      </c>
      <c r="F7" s="63"/>
      <c r="G7" s="63"/>
      <c r="H7" s="63"/>
      <c r="I7" s="63"/>
    </row>
    <row r="8" spans="1:80" s="57" customFormat="1" x14ac:dyDescent="0.25">
      <c r="A8" s="67">
        <v>7</v>
      </c>
      <c r="B8" s="65" t="s">
        <v>93</v>
      </c>
      <c r="C8" s="58" t="s">
        <v>87</v>
      </c>
      <c r="D8" s="68">
        <v>2</v>
      </c>
      <c r="E8" s="68" t="s">
        <v>88</v>
      </c>
      <c r="F8" s="63"/>
      <c r="G8" s="63"/>
      <c r="H8" s="63"/>
      <c r="I8" s="63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</row>
    <row r="9" spans="1:80" ht="28.5" x14ac:dyDescent="0.25">
      <c r="A9" s="67">
        <v>8</v>
      </c>
      <c r="B9" s="65" t="s">
        <v>167</v>
      </c>
      <c r="C9" s="58" t="s">
        <v>63</v>
      </c>
      <c r="D9" s="68">
        <v>15</v>
      </c>
      <c r="E9" s="68" t="s">
        <v>88</v>
      </c>
      <c r="F9" s="63"/>
      <c r="G9" s="63"/>
      <c r="H9" s="63"/>
      <c r="I9" s="63"/>
    </row>
    <row r="10" spans="1:80" ht="28.5" x14ac:dyDescent="0.25">
      <c r="A10" s="67">
        <v>9</v>
      </c>
      <c r="B10" s="65" t="s">
        <v>94</v>
      </c>
      <c r="C10" s="58" t="s">
        <v>63</v>
      </c>
      <c r="D10" s="68">
        <v>90</v>
      </c>
      <c r="E10" s="68" t="s">
        <v>88</v>
      </c>
      <c r="F10" s="9"/>
      <c r="G10" s="9"/>
      <c r="H10" s="9"/>
      <c r="I10" s="9"/>
    </row>
    <row r="11" spans="1:80" ht="28.5" x14ac:dyDescent="0.25">
      <c r="A11" s="67">
        <v>10</v>
      </c>
      <c r="B11" s="65" t="s">
        <v>95</v>
      </c>
      <c r="C11" s="58" t="s">
        <v>63</v>
      </c>
      <c r="D11" s="68">
        <v>90</v>
      </c>
      <c r="E11" s="68" t="s">
        <v>88</v>
      </c>
      <c r="F11" s="9"/>
      <c r="G11" s="9"/>
      <c r="H11" s="9"/>
      <c r="I11" s="9"/>
    </row>
    <row r="12" spans="1:80" x14ac:dyDescent="0.25">
      <c r="A12" s="67">
        <v>11</v>
      </c>
      <c r="B12" s="65" t="s">
        <v>96</v>
      </c>
      <c r="C12" s="58" t="s">
        <v>63</v>
      </c>
      <c r="D12" s="68">
        <v>60</v>
      </c>
      <c r="E12" s="68" t="s">
        <v>88</v>
      </c>
      <c r="F12" s="9"/>
      <c r="G12" s="9"/>
      <c r="H12" s="9"/>
      <c r="I12" s="9"/>
    </row>
    <row r="13" spans="1:80" x14ac:dyDescent="0.25">
      <c r="A13" s="67">
        <v>12</v>
      </c>
      <c r="B13" s="65" t="s">
        <v>97</v>
      </c>
      <c r="C13" s="58" t="s">
        <v>63</v>
      </c>
      <c r="D13" s="68">
        <v>60</v>
      </c>
      <c r="E13" s="68" t="s">
        <v>88</v>
      </c>
      <c r="F13" s="9"/>
      <c r="G13" s="9"/>
      <c r="H13" s="9"/>
      <c r="I13" s="9"/>
    </row>
    <row r="14" spans="1:80" x14ac:dyDescent="0.25">
      <c r="A14" s="67">
        <v>13</v>
      </c>
      <c r="B14" s="65" t="s">
        <v>98</v>
      </c>
      <c r="C14" s="58" t="s">
        <v>63</v>
      </c>
      <c r="D14" s="68">
        <v>60</v>
      </c>
      <c r="E14" s="68" t="s">
        <v>88</v>
      </c>
      <c r="F14" s="9"/>
      <c r="G14" s="9"/>
      <c r="H14" s="9"/>
      <c r="I14" s="9"/>
    </row>
    <row r="15" spans="1:80" x14ac:dyDescent="0.25">
      <c r="A15" s="67">
        <v>14</v>
      </c>
      <c r="B15" s="65" t="s">
        <v>99</v>
      </c>
      <c r="C15" s="58" t="s">
        <v>63</v>
      </c>
      <c r="D15" s="68">
        <v>60</v>
      </c>
      <c r="E15" s="68" t="s">
        <v>88</v>
      </c>
      <c r="F15" s="63"/>
      <c r="G15" s="63"/>
      <c r="H15" s="63"/>
      <c r="I15" s="63"/>
    </row>
    <row r="16" spans="1:80" s="57" customFormat="1" x14ac:dyDescent="0.25">
      <c r="A16" s="67">
        <v>15</v>
      </c>
      <c r="B16" s="65" t="s">
        <v>100</v>
      </c>
      <c r="C16" s="58" t="s">
        <v>63</v>
      </c>
      <c r="D16" s="68">
        <v>100</v>
      </c>
      <c r="E16" s="68" t="s">
        <v>88</v>
      </c>
      <c r="F16" s="63"/>
      <c r="G16" s="63"/>
      <c r="H16" s="63"/>
      <c r="I16" s="63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</row>
    <row r="17" spans="1:9" x14ac:dyDescent="0.25">
      <c r="A17" s="67">
        <v>16</v>
      </c>
      <c r="B17" s="65" t="s">
        <v>174</v>
      </c>
      <c r="C17" s="58" t="s">
        <v>63</v>
      </c>
      <c r="D17" s="68">
        <v>50</v>
      </c>
      <c r="E17" s="68" t="s">
        <v>88</v>
      </c>
      <c r="F17" s="9"/>
      <c r="G17" s="9"/>
      <c r="H17" s="9"/>
      <c r="I17" s="9"/>
    </row>
    <row r="18" spans="1:9" ht="25.5" x14ac:dyDescent="0.25">
      <c r="A18" s="67">
        <v>17</v>
      </c>
      <c r="B18" s="65" t="s">
        <v>169</v>
      </c>
      <c r="C18" s="59" t="s">
        <v>101</v>
      </c>
      <c r="D18" s="68">
        <v>1</v>
      </c>
      <c r="E18" s="68" t="s">
        <v>88</v>
      </c>
      <c r="F18" s="9"/>
      <c r="G18" s="9"/>
      <c r="H18" s="9"/>
      <c r="I18" s="9"/>
    </row>
    <row r="19" spans="1:9" ht="28.5" x14ac:dyDescent="0.25">
      <c r="A19" s="67">
        <v>18</v>
      </c>
      <c r="B19" s="65" t="s">
        <v>102</v>
      </c>
      <c r="C19" s="60" t="s">
        <v>63</v>
      </c>
      <c r="D19" s="68">
        <v>2</v>
      </c>
      <c r="E19" s="68" t="s">
        <v>88</v>
      </c>
      <c r="F19" s="9"/>
      <c r="G19" s="9"/>
      <c r="H19" s="9"/>
      <c r="I19" s="9"/>
    </row>
    <row r="20" spans="1:9" x14ac:dyDescent="0.25">
      <c r="A20" s="67">
        <v>19</v>
      </c>
      <c r="B20" s="65" t="s">
        <v>104</v>
      </c>
      <c r="C20" s="60" t="s">
        <v>63</v>
      </c>
      <c r="D20" s="68">
        <v>1</v>
      </c>
      <c r="E20" s="68" t="s">
        <v>88</v>
      </c>
      <c r="F20" s="9"/>
      <c r="G20" s="9"/>
      <c r="H20" s="9"/>
      <c r="I20" s="9"/>
    </row>
    <row r="21" spans="1:9" x14ac:dyDescent="0.25">
      <c r="A21" s="67">
        <v>20</v>
      </c>
      <c r="B21" s="65" t="s">
        <v>105</v>
      </c>
      <c r="C21" s="60" t="s">
        <v>63</v>
      </c>
      <c r="D21" s="68">
        <v>40</v>
      </c>
      <c r="E21" s="68" t="s">
        <v>88</v>
      </c>
      <c r="F21" s="9"/>
      <c r="G21" s="9"/>
      <c r="H21" s="9"/>
      <c r="I21" s="9"/>
    </row>
    <row r="22" spans="1:9" x14ac:dyDescent="0.25">
      <c r="A22" s="67">
        <v>21</v>
      </c>
      <c r="B22" s="65" t="s">
        <v>106</v>
      </c>
      <c r="C22" s="60" t="s">
        <v>63</v>
      </c>
      <c r="D22" s="68">
        <v>30</v>
      </c>
      <c r="E22" s="68" t="s">
        <v>88</v>
      </c>
      <c r="F22" s="9"/>
      <c r="G22" s="9"/>
      <c r="H22" s="9"/>
      <c r="I22" s="9"/>
    </row>
    <row r="23" spans="1:9" ht="28.5" x14ac:dyDescent="0.25">
      <c r="A23" s="67">
        <v>22</v>
      </c>
      <c r="B23" s="65" t="s">
        <v>175</v>
      </c>
      <c r="C23" s="60" t="s">
        <v>63</v>
      </c>
      <c r="D23" s="68">
        <v>30</v>
      </c>
      <c r="E23" s="68" t="s">
        <v>90</v>
      </c>
      <c r="F23" s="9"/>
      <c r="G23" s="9"/>
      <c r="H23" s="9"/>
      <c r="I23" s="9"/>
    </row>
    <row r="24" spans="1:9" ht="28.5" x14ac:dyDescent="0.25">
      <c r="A24" s="67">
        <v>23</v>
      </c>
      <c r="B24" s="65" t="s">
        <v>107</v>
      </c>
      <c r="C24" s="60" t="s">
        <v>63</v>
      </c>
      <c r="D24" s="68">
        <v>60</v>
      </c>
      <c r="E24" s="68" t="s">
        <v>90</v>
      </c>
      <c r="F24" s="9"/>
      <c r="G24" s="9"/>
      <c r="H24" s="9"/>
      <c r="I24" s="9"/>
    </row>
    <row r="25" spans="1:9" x14ac:dyDescent="0.25">
      <c r="A25" s="67">
        <v>24</v>
      </c>
      <c r="B25" s="65" t="s">
        <v>108</v>
      </c>
      <c r="C25" s="60" t="s">
        <v>63</v>
      </c>
      <c r="D25" s="68">
        <v>60</v>
      </c>
      <c r="E25" s="68" t="s">
        <v>90</v>
      </c>
      <c r="F25" s="9"/>
      <c r="G25" s="9"/>
      <c r="H25" s="9"/>
      <c r="I25" s="9"/>
    </row>
    <row r="26" spans="1:9" x14ac:dyDescent="0.25">
      <c r="A26" s="67">
        <v>25</v>
      </c>
      <c r="B26" s="65" t="s">
        <v>109</v>
      </c>
      <c r="C26" s="60" t="s">
        <v>63</v>
      </c>
      <c r="D26" s="68">
        <v>60</v>
      </c>
      <c r="E26" s="68" t="s">
        <v>90</v>
      </c>
      <c r="F26" s="9"/>
      <c r="G26" s="9"/>
      <c r="H26" s="9"/>
      <c r="I26" s="9"/>
    </row>
    <row r="27" spans="1:9" x14ac:dyDescent="0.25">
      <c r="A27" s="67">
        <v>26</v>
      </c>
      <c r="B27" s="65" t="s">
        <v>110</v>
      </c>
      <c r="C27" s="60" t="s">
        <v>63</v>
      </c>
      <c r="D27" s="68">
        <v>40</v>
      </c>
      <c r="E27" s="68" t="s">
        <v>177</v>
      </c>
      <c r="F27" s="9"/>
      <c r="G27" s="9"/>
      <c r="H27" s="9"/>
      <c r="I27" s="9"/>
    </row>
    <row r="28" spans="1:9" x14ac:dyDescent="0.25">
      <c r="A28" s="67">
        <v>27</v>
      </c>
      <c r="B28" s="65" t="s">
        <v>111</v>
      </c>
      <c r="C28" s="60" t="s">
        <v>63</v>
      </c>
      <c r="D28" s="68">
        <v>4</v>
      </c>
      <c r="E28" s="68" t="s">
        <v>88</v>
      </c>
      <c r="F28" s="9"/>
      <c r="G28" s="9"/>
      <c r="H28" s="9"/>
      <c r="I28" s="9"/>
    </row>
    <row r="29" spans="1:9" x14ac:dyDescent="0.25">
      <c r="A29" s="67">
        <v>28</v>
      </c>
      <c r="B29" s="65" t="s">
        <v>113</v>
      </c>
      <c r="C29" s="60" t="s">
        <v>63</v>
      </c>
      <c r="D29" s="68">
        <v>25</v>
      </c>
      <c r="E29" s="68" t="s">
        <v>88</v>
      </c>
      <c r="F29" s="9"/>
      <c r="G29" s="9"/>
      <c r="H29" s="9"/>
      <c r="I29" s="9"/>
    </row>
    <row r="30" spans="1:9" x14ac:dyDescent="0.25">
      <c r="A30" s="67">
        <v>29</v>
      </c>
      <c r="B30" s="65" t="s">
        <v>114</v>
      </c>
      <c r="C30" s="60" t="s">
        <v>63</v>
      </c>
      <c r="D30" s="68">
        <v>10</v>
      </c>
      <c r="E30" s="68" t="s">
        <v>88</v>
      </c>
      <c r="F30" s="9"/>
      <c r="G30" s="9"/>
      <c r="H30" s="9"/>
      <c r="I30" s="9"/>
    </row>
    <row r="31" spans="1:9" ht="25.5" x14ac:dyDescent="0.25">
      <c r="A31" s="67">
        <v>30</v>
      </c>
      <c r="B31" s="65" t="s">
        <v>115</v>
      </c>
      <c r="C31" s="60" t="s">
        <v>112</v>
      </c>
      <c r="D31" s="68">
        <v>10</v>
      </c>
      <c r="E31" s="68" t="s">
        <v>88</v>
      </c>
      <c r="F31" s="9"/>
      <c r="G31" s="9"/>
      <c r="H31" s="9"/>
      <c r="I31" s="9"/>
    </row>
    <row r="32" spans="1:9" x14ac:dyDescent="0.25">
      <c r="A32" s="67">
        <v>31</v>
      </c>
      <c r="B32" s="65" t="s">
        <v>116</v>
      </c>
      <c r="C32" s="60" t="s">
        <v>63</v>
      </c>
      <c r="D32" s="68">
        <v>10</v>
      </c>
      <c r="E32" s="68" t="s">
        <v>88</v>
      </c>
      <c r="F32" s="9"/>
      <c r="G32" s="9"/>
      <c r="H32" s="9"/>
      <c r="I32" s="9"/>
    </row>
    <row r="33" spans="1:80" x14ac:dyDescent="0.25">
      <c r="A33" s="67">
        <v>32</v>
      </c>
      <c r="B33" s="65" t="s">
        <v>117</v>
      </c>
      <c r="C33" s="60" t="s">
        <v>63</v>
      </c>
      <c r="D33" s="68">
        <v>10</v>
      </c>
      <c r="E33" s="68" t="s">
        <v>90</v>
      </c>
      <c r="F33" s="9"/>
      <c r="G33" s="9"/>
      <c r="H33" s="9"/>
      <c r="I33" s="9"/>
    </row>
    <row r="34" spans="1:80" x14ac:dyDescent="0.25">
      <c r="A34" s="67">
        <v>33</v>
      </c>
      <c r="B34" s="65" t="s">
        <v>166</v>
      </c>
      <c r="C34" s="60" t="s">
        <v>63</v>
      </c>
      <c r="D34" s="68">
        <v>50</v>
      </c>
      <c r="E34" s="68" t="s">
        <v>88</v>
      </c>
      <c r="F34" s="9"/>
      <c r="G34" s="9"/>
      <c r="H34" s="9"/>
      <c r="I34" s="9"/>
    </row>
    <row r="35" spans="1:80" x14ac:dyDescent="0.25">
      <c r="A35" s="67">
        <v>34</v>
      </c>
      <c r="B35" s="65" t="s">
        <v>118</v>
      </c>
      <c r="C35" s="60" t="s">
        <v>63</v>
      </c>
      <c r="D35" s="68">
        <v>15</v>
      </c>
      <c r="E35" s="68" t="s">
        <v>88</v>
      </c>
      <c r="F35" s="9"/>
      <c r="G35" s="9"/>
      <c r="H35" s="9"/>
      <c r="I35" s="9"/>
    </row>
    <row r="36" spans="1:80" x14ac:dyDescent="0.25">
      <c r="A36" s="67">
        <v>35</v>
      </c>
      <c r="B36" s="65" t="s">
        <v>168</v>
      </c>
      <c r="C36" s="60" t="s">
        <v>87</v>
      </c>
      <c r="D36" s="68">
        <v>4</v>
      </c>
      <c r="E36" s="68" t="s">
        <v>88</v>
      </c>
      <c r="F36" s="63"/>
      <c r="G36" s="63"/>
      <c r="H36" s="63"/>
      <c r="I36" s="63"/>
    </row>
    <row r="37" spans="1:80" s="57" customFormat="1" x14ac:dyDescent="0.25">
      <c r="A37" s="67">
        <v>36</v>
      </c>
      <c r="B37" s="65" t="s">
        <v>121</v>
      </c>
      <c r="C37" s="60" t="s">
        <v>123</v>
      </c>
      <c r="D37" s="68">
        <v>8</v>
      </c>
      <c r="E37" s="68" t="s">
        <v>88</v>
      </c>
      <c r="F37" s="63"/>
      <c r="G37" s="63"/>
      <c r="H37" s="63"/>
      <c r="I37" s="63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</row>
    <row r="38" spans="1:80" ht="28.5" x14ac:dyDescent="0.25">
      <c r="A38" s="67">
        <v>37</v>
      </c>
      <c r="B38" s="65" t="s">
        <v>122</v>
      </c>
      <c r="C38" s="60" t="s">
        <v>63</v>
      </c>
      <c r="D38" s="68">
        <v>2</v>
      </c>
      <c r="E38" s="68" t="s">
        <v>88</v>
      </c>
      <c r="F38" s="63"/>
      <c r="G38" s="63"/>
      <c r="H38" s="63"/>
      <c r="I38" s="63"/>
    </row>
    <row r="39" spans="1:80" s="57" customFormat="1" ht="25.5" x14ac:dyDescent="0.25">
      <c r="A39" s="67">
        <v>38</v>
      </c>
      <c r="B39" s="65" t="s">
        <v>124</v>
      </c>
      <c r="C39" s="60" t="s">
        <v>120</v>
      </c>
      <c r="D39" s="68">
        <v>100</v>
      </c>
      <c r="E39" s="68" t="s">
        <v>88</v>
      </c>
      <c r="F39" s="63"/>
      <c r="G39" s="63"/>
      <c r="H39" s="63"/>
      <c r="I39" s="63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</row>
    <row r="40" spans="1:80" ht="28.5" x14ac:dyDescent="0.25">
      <c r="A40" s="67">
        <v>39</v>
      </c>
      <c r="B40" s="65" t="s">
        <v>125</v>
      </c>
      <c r="C40" s="60" t="s">
        <v>103</v>
      </c>
      <c r="D40" s="68">
        <v>50</v>
      </c>
      <c r="E40" s="68" t="s">
        <v>88</v>
      </c>
      <c r="F40" s="63"/>
      <c r="G40" s="63"/>
      <c r="H40" s="63"/>
      <c r="I40" s="63"/>
    </row>
    <row r="41" spans="1:80" x14ac:dyDescent="0.25">
      <c r="A41" s="67">
        <v>40</v>
      </c>
      <c r="B41" s="65" t="s">
        <v>126</v>
      </c>
      <c r="C41" s="60" t="s">
        <v>103</v>
      </c>
      <c r="D41" s="68">
        <v>30</v>
      </c>
      <c r="E41" s="68" t="s">
        <v>119</v>
      </c>
      <c r="F41" s="71"/>
      <c r="G41" s="71"/>
      <c r="H41" s="63"/>
      <c r="I41" s="63"/>
    </row>
    <row r="42" spans="1:80" s="57" customFormat="1" x14ac:dyDescent="0.25">
      <c r="A42" s="69">
        <v>41</v>
      </c>
      <c r="B42" s="65" t="s">
        <v>172</v>
      </c>
      <c r="C42" s="60" t="s">
        <v>103</v>
      </c>
      <c r="D42" s="70">
        <v>20</v>
      </c>
      <c r="E42" s="70" t="s">
        <v>88</v>
      </c>
      <c r="F42" s="71"/>
      <c r="G42" s="71"/>
      <c r="H42" s="63"/>
      <c r="I42" s="63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</row>
    <row r="43" spans="1:80" x14ac:dyDescent="0.25">
      <c r="A43" s="69">
        <v>42</v>
      </c>
      <c r="B43" s="65" t="s">
        <v>176</v>
      </c>
      <c r="C43" s="60" t="s">
        <v>103</v>
      </c>
      <c r="D43" s="70">
        <v>15</v>
      </c>
      <c r="E43" s="70" t="s">
        <v>88</v>
      </c>
      <c r="F43" s="71"/>
      <c r="G43" s="71"/>
      <c r="H43" s="63"/>
      <c r="I43" s="63"/>
    </row>
    <row r="44" spans="1:80" x14ac:dyDescent="0.25">
      <c r="A44" s="69">
        <v>43</v>
      </c>
      <c r="B44" s="65" t="s">
        <v>173</v>
      </c>
      <c r="C44" s="60" t="s">
        <v>87</v>
      </c>
      <c r="D44" s="70">
        <v>10</v>
      </c>
      <c r="E44" s="70" t="s">
        <v>88</v>
      </c>
      <c r="F44" s="71"/>
      <c r="G44" s="71"/>
      <c r="H44" s="63"/>
      <c r="I44" s="63"/>
    </row>
    <row r="45" spans="1:80" x14ac:dyDescent="0.25">
      <c r="A45" s="84" t="s">
        <v>156</v>
      </c>
      <c r="B45" s="84"/>
      <c r="C45" s="84"/>
      <c r="D45" s="84"/>
      <c r="E45" s="84"/>
      <c r="F45" s="84"/>
      <c r="G45" s="84"/>
      <c r="H45" s="84"/>
      <c r="I45" s="9">
        <f>SUM(I2:I44)</f>
        <v>0</v>
      </c>
    </row>
  </sheetData>
  <mergeCells count="1">
    <mergeCell ref="A45:H45"/>
  </mergeCells>
  <conditionalFormatting sqref="B1">
    <cfRule type="duplicateValues" dxfId="5" priority="4"/>
  </conditionalFormatting>
  <conditionalFormatting sqref="B1">
    <cfRule type="duplicateValues" dxfId="4" priority="6"/>
  </conditionalFormatting>
  <conditionalFormatting sqref="B1">
    <cfRule type="duplicateValues" dxfId="3" priority="5"/>
  </conditionalFormatting>
  <conditionalFormatting sqref="A1">
    <cfRule type="duplicateValues" dxfId="2" priority="1"/>
  </conditionalFormatting>
  <conditionalFormatting sqref="A1">
    <cfRule type="duplicateValues" dxfId="1" priority="3"/>
  </conditionalFormatting>
  <conditionalFormatting sqref="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5" workbookViewId="0">
      <selection activeCell="C21" sqref="C21"/>
    </sheetView>
  </sheetViews>
  <sheetFormatPr baseColWidth="10" defaultRowHeight="15" x14ac:dyDescent="0.25"/>
  <cols>
    <col min="1" max="1" width="36.42578125" customWidth="1"/>
    <col min="2" max="2" width="35.140625" customWidth="1"/>
    <col min="3" max="3" width="30.7109375" customWidth="1"/>
  </cols>
  <sheetData>
    <row r="1" spans="1:7" ht="105" x14ac:dyDescent="0.25">
      <c r="A1" s="51" t="s">
        <v>64</v>
      </c>
      <c r="B1" s="51" t="s">
        <v>65</v>
      </c>
      <c r="C1" s="51" t="s">
        <v>66</v>
      </c>
      <c r="D1" s="107" t="s">
        <v>155</v>
      </c>
      <c r="E1" s="107" t="s">
        <v>152</v>
      </c>
      <c r="F1" s="107" t="s">
        <v>153</v>
      </c>
      <c r="G1" s="107" t="s">
        <v>154</v>
      </c>
    </row>
    <row r="2" spans="1:7" ht="75" x14ac:dyDescent="0.25">
      <c r="A2" s="17" t="s">
        <v>67</v>
      </c>
      <c r="B2" s="18" t="s">
        <v>68</v>
      </c>
      <c r="C2" s="19" t="s">
        <v>69</v>
      </c>
      <c r="D2" s="9"/>
      <c r="E2" s="9"/>
      <c r="F2" s="9"/>
      <c r="G2" s="9"/>
    </row>
    <row r="3" spans="1:7" ht="45" x14ac:dyDescent="0.25">
      <c r="A3" s="20" t="s">
        <v>70</v>
      </c>
      <c r="B3" s="18" t="s">
        <v>71</v>
      </c>
      <c r="C3" s="21" t="s">
        <v>72</v>
      </c>
      <c r="D3" s="9"/>
      <c r="E3" s="9"/>
      <c r="F3" s="9"/>
      <c r="G3" s="9"/>
    </row>
    <row r="4" spans="1:7" ht="45" x14ac:dyDescent="0.25">
      <c r="A4" s="20" t="s">
        <v>70</v>
      </c>
      <c r="B4" s="18" t="s">
        <v>71</v>
      </c>
      <c r="C4" s="21" t="s">
        <v>73</v>
      </c>
      <c r="D4" s="9"/>
      <c r="E4" s="9"/>
      <c r="F4" s="9"/>
      <c r="G4" s="9"/>
    </row>
    <row r="5" spans="1:7" ht="75" x14ac:dyDescent="0.25">
      <c r="A5" s="20" t="s">
        <v>74</v>
      </c>
      <c r="B5" s="18" t="s">
        <v>75</v>
      </c>
      <c r="C5" s="22" t="s">
        <v>76</v>
      </c>
      <c r="D5" s="9"/>
      <c r="E5" s="9"/>
      <c r="F5" s="9"/>
      <c r="G5" s="9"/>
    </row>
    <row r="6" spans="1:7" x14ac:dyDescent="0.25">
      <c r="A6" s="104" t="s">
        <v>159</v>
      </c>
      <c r="B6" s="104"/>
      <c r="C6" s="104"/>
      <c r="D6" s="104"/>
      <c r="E6" s="104"/>
      <c r="F6" s="104"/>
      <c r="G6" s="105">
        <f>SUM(G2:G5)</f>
        <v>0</v>
      </c>
    </row>
  </sheetData>
  <mergeCells count="1">
    <mergeCell ref="A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1"/>
  <sheetViews>
    <sheetView zoomScale="70" zoomScaleNormal="70" workbookViewId="0">
      <selection activeCell="H4" sqref="H4:H8"/>
    </sheetView>
  </sheetViews>
  <sheetFormatPr baseColWidth="10" defaultRowHeight="15" x14ac:dyDescent="0.25"/>
  <cols>
    <col min="1" max="1" width="31.140625" customWidth="1"/>
    <col min="2" max="2" width="43.42578125" customWidth="1"/>
    <col min="3" max="3" width="13.42578125" bestFit="1" customWidth="1"/>
    <col min="4" max="4" width="9.28515625" bestFit="1" customWidth="1"/>
    <col min="5" max="5" width="13.7109375" bestFit="1" customWidth="1"/>
    <col min="6" max="6" width="8.7109375" bestFit="1" customWidth="1"/>
    <col min="7" max="7" width="24.28515625" style="7" customWidth="1"/>
    <col min="10" max="10" width="18.28515625" customWidth="1"/>
    <col min="11" max="11" width="19.85546875" style="6" bestFit="1" customWidth="1"/>
    <col min="16" max="16" width="19.85546875" style="6" bestFit="1" customWidth="1"/>
    <col min="23" max="23" width="0" hidden="1" customWidth="1"/>
  </cols>
  <sheetData>
    <row r="3" spans="2:16" ht="15.75" x14ac:dyDescent="0.25">
      <c r="B3" s="89" t="s">
        <v>154</v>
      </c>
      <c r="C3" s="89"/>
      <c r="D3" s="89"/>
      <c r="E3" s="89"/>
      <c r="F3" s="89"/>
      <c r="G3" s="89"/>
      <c r="H3" s="89"/>
    </row>
    <row r="4" spans="2:16" ht="15.75" x14ac:dyDescent="0.25">
      <c r="B4" s="90" t="s">
        <v>147</v>
      </c>
      <c r="C4" s="90"/>
      <c r="D4" s="90"/>
      <c r="E4" s="90"/>
      <c r="F4" s="90"/>
      <c r="G4" s="55">
        <f>SUM('P. SERVICIO'!G38:Q38)</f>
        <v>69</v>
      </c>
      <c r="H4" s="105"/>
      <c r="K4"/>
      <c r="P4"/>
    </row>
    <row r="5" spans="2:16" ht="15.75" x14ac:dyDescent="0.25">
      <c r="B5" s="88" t="s">
        <v>178</v>
      </c>
      <c r="C5" s="88"/>
      <c r="D5" s="88"/>
      <c r="E5" s="88"/>
      <c r="F5" s="88"/>
      <c r="G5" s="56">
        <f>'INSUMOS MES'!I45</f>
        <v>0</v>
      </c>
      <c r="H5" s="105"/>
    </row>
    <row r="6" spans="2:16" ht="15.75" x14ac:dyDescent="0.25">
      <c r="B6" s="88" t="s">
        <v>157</v>
      </c>
      <c r="C6" s="88"/>
      <c r="D6" s="88"/>
      <c r="E6" s="88"/>
      <c r="F6" s="88"/>
      <c r="G6" s="56">
        <f>MAQUINARIA!G19</f>
        <v>0</v>
      </c>
      <c r="H6" s="105"/>
    </row>
    <row r="7" spans="2:16" ht="15.75" x14ac:dyDescent="0.25">
      <c r="B7" s="88" t="s">
        <v>160</v>
      </c>
      <c r="C7" s="88"/>
      <c r="D7" s="88"/>
      <c r="E7" s="88"/>
      <c r="F7" s="88"/>
      <c r="G7" s="56">
        <f>'SERVICIOS ESPECIALES'!G6</f>
        <v>0</v>
      </c>
      <c r="H7" s="105"/>
    </row>
    <row r="8" spans="2:16" x14ac:dyDescent="0.25">
      <c r="B8" s="85"/>
      <c r="C8" s="86"/>
      <c r="D8" s="86"/>
      <c r="E8" s="86"/>
      <c r="F8" s="86"/>
      <c r="G8" s="87"/>
      <c r="H8" s="105">
        <f>SUM(H4:H7)</f>
        <v>0</v>
      </c>
    </row>
    <row r="10" spans="2:16" x14ac:dyDescent="0.25">
      <c r="B10" s="108" t="s">
        <v>163</v>
      </c>
      <c r="C10" s="108"/>
      <c r="D10" s="108"/>
      <c r="E10" s="108"/>
      <c r="F10" s="108"/>
      <c r="G10" s="108"/>
      <c r="H10" s="108"/>
    </row>
    <row r="11" spans="2:16" x14ac:dyDescent="0.25">
      <c r="B11" s="109">
        <f>H8*24</f>
        <v>0</v>
      </c>
      <c r="C11" s="110"/>
      <c r="D11" s="110"/>
      <c r="E11" s="110"/>
      <c r="F11" s="110"/>
      <c r="G11" s="110"/>
      <c r="H11" s="111"/>
    </row>
  </sheetData>
  <mergeCells count="8">
    <mergeCell ref="B3:H3"/>
    <mergeCell ref="B4:F4"/>
    <mergeCell ref="B10:H10"/>
    <mergeCell ref="B11:H11"/>
    <mergeCell ref="B8:G8"/>
    <mergeCell ref="B5:F5"/>
    <mergeCell ref="B6:F6"/>
    <mergeCell ref="B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P. SERVICIO</vt:lpstr>
      <vt:lpstr>MAQUINARIA</vt:lpstr>
      <vt:lpstr>INSUMOS MES</vt:lpstr>
      <vt:lpstr>SERVICIOS ESPECIALES</vt:lpstr>
      <vt:lpstr>VALOR TOTAL DE LA PROPUESTA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Gomez Benavides</dc:creator>
  <cp:lastModifiedBy>Paula Sanchez Rojas</cp:lastModifiedBy>
  <cp:lastPrinted>2023-02-23T21:29:43Z</cp:lastPrinted>
  <dcterms:created xsi:type="dcterms:W3CDTF">2019-10-30T17:58:52Z</dcterms:created>
  <dcterms:modified xsi:type="dcterms:W3CDTF">2023-06-13T16:00:29Z</dcterms:modified>
</cp:coreProperties>
</file>