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vr-fs-cl\JURIDICA\CONTRATOS NUMERADOS\6. 2026\I - 003 2026 COMPRA INSTRUMENTAL 2026\OBSERVACIONES\"/>
    </mc:Choice>
  </mc:AlternateContent>
  <xr:revisionPtr revIDLastSave="0" documentId="13_ncr:1_{7B629F9B-DDA2-4820-93AD-56867AC2C0C4}" xr6:coauthVersionLast="47" xr6:coauthVersionMax="47" xr10:uidLastSave="{00000000-0000-0000-0000-000000000000}"/>
  <bookViews>
    <workbookView xWindow="-120" yWindow="-120" windowWidth="19440" windowHeight="10320" firstSheet="1" activeTab="2" xr2:uid="{00000000-000D-0000-FFFF-FFFF00000000}"/>
  </bookViews>
  <sheets>
    <sheet name="Resumen" sheetId="2" state="hidden" r:id="rId1"/>
    <sheet name="Instrucción Diligenciamiento" sheetId="3" r:id="rId2"/>
    <sheet name="Convocatoria Instrumental" sheetId="1" r:id="rId3"/>
  </sheets>
  <definedNames>
    <definedName name="_xlnm._FilterDatabase" localSheetId="2" hidden="1">'Convocatoria Instrumental'!$A$11:$EI$168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5" i="1" l="1"/>
  <c r="W125" i="1"/>
  <c r="X125" i="1" s="1"/>
  <c r="H125" i="1"/>
  <c r="A125" i="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U12" i="1"/>
  <c r="I130" i="2"/>
  <c r="J130" i="2"/>
  <c r="K130" i="2"/>
  <c r="L130" i="2"/>
  <c r="M130" i="2"/>
  <c r="N130" i="2"/>
  <c r="O130" i="2"/>
  <c r="P130" i="2"/>
  <c r="Q130" i="2"/>
  <c r="R130" i="2"/>
  <c r="S130" i="2"/>
  <c r="T130" i="2"/>
  <c r="V130" i="2"/>
  <c r="Y130" i="2"/>
  <c r="Z130" i="2"/>
  <c r="AA130" i="2"/>
  <c r="AB130" i="2"/>
  <c r="AC130" i="2"/>
  <c r="AD130" i="2"/>
  <c r="AE130" i="2"/>
  <c r="AF130" i="2"/>
  <c r="AG130" i="2"/>
  <c r="AH130" i="2"/>
  <c r="AI130" i="2"/>
  <c r="I131" i="2"/>
  <c r="J131" i="2"/>
  <c r="K131" i="2"/>
  <c r="L131" i="2"/>
  <c r="M131" i="2"/>
  <c r="N131" i="2"/>
  <c r="O131" i="2"/>
  <c r="P131" i="2"/>
  <c r="Q131" i="2"/>
  <c r="R131" i="2"/>
  <c r="S131" i="2"/>
  <c r="T131" i="2"/>
  <c r="V131" i="2"/>
  <c r="Y131" i="2"/>
  <c r="Z131" i="2"/>
  <c r="AA131" i="2"/>
  <c r="AB131" i="2"/>
  <c r="AC131" i="2"/>
  <c r="AD131" i="2"/>
  <c r="AE131" i="2"/>
  <c r="AF131" i="2"/>
  <c r="AG131" i="2"/>
  <c r="AH131" i="2"/>
  <c r="AI131" i="2"/>
  <c r="I132" i="2"/>
  <c r="J132" i="2"/>
  <c r="K132" i="2"/>
  <c r="L132" i="2"/>
  <c r="M132" i="2"/>
  <c r="N132" i="2"/>
  <c r="O132" i="2"/>
  <c r="P132" i="2"/>
  <c r="Q132" i="2"/>
  <c r="R132" i="2"/>
  <c r="S132" i="2"/>
  <c r="T132" i="2"/>
  <c r="V132" i="2"/>
  <c r="Y132" i="2"/>
  <c r="Z132" i="2"/>
  <c r="AA132" i="2"/>
  <c r="AB132" i="2"/>
  <c r="AC132" i="2"/>
  <c r="AD132" i="2"/>
  <c r="AE132" i="2"/>
  <c r="AF132" i="2"/>
  <c r="AG132" i="2"/>
  <c r="AH132" i="2"/>
  <c r="AI132" i="2"/>
  <c r="I133" i="2"/>
  <c r="J133" i="2"/>
  <c r="K133" i="2"/>
  <c r="L133" i="2"/>
  <c r="M133" i="2"/>
  <c r="N133" i="2"/>
  <c r="O133" i="2"/>
  <c r="P133" i="2"/>
  <c r="Q133" i="2"/>
  <c r="R133" i="2"/>
  <c r="S133" i="2"/>
  <c r="T133" i="2"/>
  <c r="V133" i="2"/>
  <c r="Y133" i="2"/>
  <c r="Z133" i="2"/>
  <c r="AA133" i="2"/>
  <c r="AB133" i="2"/>
  <c r="AC133" i="2"/>
  <c r="AD133" i="2"/>
  <c r="AE133" i="2"/>
  <c r="AF133" i="2"/>
  <c r="AG133" i="2"/>
  <c r="AH133" i="2"/>
  <c r="AI133" i="2"/>
  <c r="I134" i="2"/>
  <c r="J134" i="2"/>
  <c r="K134" i="2"/>
  <c r="L134" i="2"/>
  <c r="M134" i="2"/>
  <c r="N134" i="2"/>
  <c r="O134" i="2"/>
  <c r="P134" i="2"/>
  <c r="Q134" i="2"/>
  <c r="R134" i="2"/>
  <c r="S134" i="2"/>
  <c r="T134" i="2"/>
  <c r="V134" i="2"/>
  <c r="Y134" i="2"/>
  <c r="Z134" i="2"/>
  <c r="AA134" i="2"/>
  <c r="AB134" i="2"/>
  <c r="AC134" i="2"/>
  <c r="AD134" i="2"/>
  <c r="AE134" i="2"/>
  <c r="AF134" i="2"/>
  <c r="AG134" i="2"/>
  <c r="AH134" i="2"/>
  <c r="AI134" i="2"/>
  <c r="I135" i="2"/>
  <c r="J135" i="2"/>
  <c r="K135" i="2"/>
  <c r="L135" i="2"/>
  <c r="M135" i="2"/>
  <c r="N135" i="2"/>
  <c r="O135" i="2"/>
  <c r="P135" i="2"/>
  <c r="Q135" i="2"/>
  <c r="R135" i="2"/>
  <c r="S135" i="2"/>
  <c r="T135" i="2"/>
  <c r="V135" i="2"/>
  <c r="Y135" i="2"/>
  <c r="Z135" i="2"/>
  <c r="AA135" i="2"/>
  <c r="AB135" i="2"/>
  <c r="AC135" i="2"/>
  <c r="AD135" i="2"/>
  <c r="AE135" i="2"/>
  <c r="AF135" i="2"/>
  <c r="AG135" i="2"/>
  <c r="AH135" i="2"/>
  <c r="AI135" i="2"/>
  <c r="I136" i="2"/>
  <c r="J136" i="2"/>
  <c r="K136" i="2"/>
  <c r="L136" i="2"/>
  <c r="M136" i="2"/>
  <c r="N136" i="2"/>
  <c r="O136" i="2"/>
  <c r="P136" i="2"/>
  <c r="Q136" i="2"/>
  <c r="R136" i="2"/>
  <c r="S136" i="2"/>
  <c r="T136" i="2"/>
  <c r="V136" i="2"/>
  <c r="Y136" i="2"/>
  <c r="Z136" i="2"/>
  <c r="AA136" i="2"/>
  <c r="AB136" i="2"/>
  <c r="AC136" i="2"/>
  <c r="AD136" i="2"/>
  <c r="AE136" i="2"/>
  <c r="AF136" i="2"/>
  <c r="AG136" i="2"/>
  <c r="AH136" i="2"/>
  <c r="AI136" i="2"/>
  <c r="I137" i="2"/>
  <c r="J137" i="2"/>
  <c r="K137" i="2"/>
  <c r="L137" i="2"/>
  <c r="M137" i="2"/>
  <c r="N137" i="2"/>
  <c r="O137" i="2"/>
  <c r="P137" i="2"/>
  <c r="Q137" i="2"/>
  <c r="R137" i="2"/>
  <c r="S137" i="2"/>
  <c r="T137" i="2"/>
  <c r="V137" i="2"/>
  <c r="Y137" i="2"/>
  <c r="Z137" i="2"/>
  <c r="AA137" i="2"/>
  <c r="AB137" i="2"/>
  <c r="AC137" i="2"/>
  <c r="AD137" i="2"/>
  <c r="AE137" i="2"/>
  <c r="AF137" i="2"/>
  <c r="AG137" i="2"/>
  <c r="AH137" i="2"/>
  <c r="AI137" i="2"/>
  <c r="I138" i="2"/>
  <c r="J138" i="2"/>
  <c r="K138" i="2"/>
  <c r="L138" i="2"/>
  <c r="M138" i="2"/>
  <c r="N138" i="2"/>
  <c r="O138" i="2"/>
  <c r="P138" i="2"/>
  <c r="Q138" i="2"/>
  <c r="R138" i="2"/>
  <c r="S138" i="2"/>
  <c r="T138" i="2"/>
  <c r="V138" i="2"/>
  <c r="Y138" i="2"/>
  <c r="Z138" i="2"/>
  <c r="AA138" i="2"/>
  <c r="AB138" i="2"/>
  <c r="AC138" i="2"/>
  <c r="AD138" i="2"/>
  <c r="AE138" i="2"/>
  <c r="AF138" i="2"/>
  <c r="AG138" i="2"/>
  <c r="AH138" i="2"/>
  <c r="AI138" i="2"/>
  <c r="I139" i="2"/>
  <c r="J139" i="2"/>
  <c r="K139" i="2"/>
  <c r="L139" i="2"/>
  <c r="M139" i="2"/>
  <c r="N139" i="2"/>
  <c r="O139" i="2"/>
  <c r="P139" i="2"/>
  <c r="Q139" i="2"/>
  <c r="R139" i="2"/>
  <c r="S139" i="2"/>
  <c r="T139" i="2"/>
  <c r="V139" i="2"/>
  <c r="Y139" i="2"/>
  <c r="Z139" i="2"/>
  <c r="AA139" i="2"/>
  <c r="AB139" i="2"/>
  <c r="AC139" i="2"/>
  <c r="AD139" i="2"/>
  <c r="AE139" i="2"/>
  <c r="AF139" i="2"/>
  <c r="AG139" i="2"/>
  <c r="AH139" i="2"/>
  <c r="AI139" i="2"/>
  <c r="I140" i="2"/>
  <c r="J140" i="2"/>
  <c r="K140" i="2"/>
  <c r="L140" i="2"/>
  <c r="M140" i="2"/>
  <c r="N140" i="2"/>
  <c r="O140" i="2"/>
  <c r="P140" i="2"/>
  <c r="Q140" i="2"/>
  <c r="R140" i="2"/>
  <c r="S140" i="2"/>
  <c r="T140" i="2"/>
  <c r="V140" i="2"/>
  <c r="Y140" i="2"/>
  <c r="Z140" i="2"/>
  <c r="AA140" i="2"/>
  <c r="AB140" i="2"/>
  <c r="AC140" i="2"/>
  <c r="AD140" i="2"/>
  <c r="AE140" i="2"/>
  <c r="AF140" i="2"/>
  <c r="AG140" i="2"/>
  <c r="AH140" i="2"/>
  <c r="AI140" i="2"/>
  <c r="I141" i="2"/>
  <c r="J141" i="2"/>
  <c r="K141" i="2"/>
  <c r="L141" i="2"/>
  <c r="M141" i="2"/>
  <c r="N141" i="2"/>
  <c r="O141" i="2"/>
  <c r="P141" i="2"/>
  <c r="Q141" i="2"/>
  <c r="R141" i="2"/>
  <c r="S141" i="2"/>
  <c r="T141" i="2"/>
  <c r="V141" i="2"/>
  <c r="Y141" i="2"/>
  <c r="Z141" i="2"/>
  <c r="AA141" i="2"/>
  <c r="AB141" i="2"/>
  <c r="AC141" i="2"/>
  <c r="AD141" i="2"/>
  <c r="AE141" i="2"/>
  <c r="AF141" i="2"/>
  <c r="AG141" i="2"/>
  <c r="AH141" i="2"/>
  <c r="AI141" i="2"/>
  <c r="I142" i="2"/>
  <c r="J142" i="2"/>
  <c r="K142" i="2"/>
  <c r="L142" i="2"/>
  <c r="M142" i="2"/>
  <c r="N142" i="2"/>
  <c r="O142" i="2"/>
  <c r="P142" i="2"/>
  <c r="Q142" i="2"/>
  <c r="R142" i="2"/>
  <c r="S142" i="2"/>
  <c r="T142" i="2"/>
  <c r="V142" i="2"/>
  <c r="Y142" i="2"/>
  <c r="Z142" i="2"/>
  <c r="AA142" i="2"/>
  <c r="AB142" i="2"/>
  <c r="AC142" i="2"/>
  <c r="AD142" i="2"/>
  <c r="AE142" i="2"/>
  <c r="AF142" i="2"/>
  <c r="AG142" i="2"/>
  <c r="AH142" i="2"/>
  <c r="AI142" i="2"/>
  <c r="I143" i="2"/>
  <c r="J143" i="2"/>
  <c r="K143" i="2"/>
  <c r="L143" i="2"/>
  <c r="M143" i="2"/>
  <c r="N143" i="2"/>
  <c r="O143" i="2"/>
  <c r="P143" i="2"/>
  <c r="Q143" i="2"/>
  <c r="R143" i="2"/>
  <c r="S143" i="2"/>
  <c r="T143" i="2"/>
  <c r="V143" i="2"/>
  <c r="Y143" i="2"/>
  <c r="Z143" i="2"/>
  <c r="AA143" i="2"/>
  <c r="AB143" i="2"/>
  <c r="AC143" i="2"/>
  <c r="AD143" i="2"/>
  <c r="AE143" i="2"/>
  <c r="AF143" i="2"/>
  <c r="AG143" i="2"/>
  <c r="AH143" i="2"/>
  <c r="AI143" i="2"/>
  <c r="I144" i="2"/>
  <c r="J144" i="2"/>
  <c r="K144" i="2"/>
  <c r="L144" i="2"/>
  <c r="M144" i="2"/>
  <c r="N144" i="2"/>
  <c r="O144" i="2"/>
  <c r="P144" i="2"/>
  <c r="Q144" i="2"/>
  <c r="R144" i="2"/>
  <c r="S144" i="2"/>
  <c r="T144" i="2"/>
  <c r="V144" i="2"/>
  <c r="Y144" i="2"/>
  <c r="Z144" i="2"/>
  <c r="AA144" i="2"/>
  <c r="AB144" i="2"/>
  <c r="AC144" i="2"/>
  <c r="AD144" i="2"/>
  <c r="AE144" i="2"/>
  <c r="AF144" i="2"/>
  <c r="AG144" i="2"/>
  <c r="AH144" i="2"/>
  <c r="AI144" i="2"/>
  <c r="I145" i="2"/>
  <c r="J145" i="2"/>
  <c r="K145" i="2"/>
  <c r="L145" i="2"/>
  <c r="M145" i="2"/>
  <c r="N145" i="2"/>
  <c r="O145" i="2"/>
  <c r="P145" i="2"/>
  <c r="Q145" i="2"/>
  <c r="R145" i="2"/>
  <c r="S145" i="2"/>
  <c r="T145" i="2"/>
  <c r="V145" i="2"/>
  <c r="Y145" i="2"/>
  <c r="Z145" i="2"/>
  <c r="AA145" i="2"/>
  <c r="AB145" i="2"/>
  <c r="AC145" i="2"/>
  <c r="AD145" i="2"/>
  <c r="AE145" i="2"/>
  <c r="AF145" i="2"/>
  <c r="AG145" i="2"/>
  <c r="AH145" i="2"/>
  <c r="AI145" i="2"/>
  <c r="I146" i="2"/>
  <c r="J146" i="2"/>
  <c r="K146" i="2"/>
  <c r="L146" i="2"/>
  <c r="M146" i="2"/>
  <c r="N146" i="2"/>
  <c r="O146" i="2"/>
  <c r="P146" i="2"/>
  <c r="Q146" i="2"/>
  <c r="R146" i="2"/>
  <c r="S146" i="2"/>
  <c r="T146" i="2"/>
  <c r="V146" i="2"/>
  <c r="Y146" i="2"/>
  <c r="Z146" i="2"/>
  <c r="AA146" i="2"/>
  <c r="AB146" i="2"/>
  <c r="AC146" i="2"/>
  <c r="AD146" i="2"/>
  <c r="AE146" i="2"/>
  <c r="AF146" i="2"/>
  <c r="AG146" i="2"/>
  <c r="AH146" i="2"/>
  <c r="AI146" i="2"/>
  <c r="I147" i="2"/>
  <c r="J147" i="2"/>
  <c r="K147" i="2"/>
  <c r="L147" i="2"/>
  <c r="M147" i="2"/>
  <c r="N147" i="2"/>
  <c r="O147" i="2"/>
  <c r="P147" i="2"/>
  <c r="Q147" i="2"/>
  <c r="R147" i="2"/>
  <c r="S147" i="2"/>
  <c r="T147" i="2"/>
  <c r="V147" i="2"/>
  <c r="Y147" i="2"/>
  <c r="Z147" i="2"/>
  <c r="AA147" i="2"/>
  <c r="AB147" i="2"/>
  <c r="AC147" i="2"/>
  <c r="AD147" i="2"/>
  <c r="AE147" i="2"/>
  <c r="AF147" i="2"/>
  <c r="AG147" i="2"/>
  <c r="AH147" i="2"/>
  <c r="AI147" i="2"/>
  <c r="I148" i="2"/>
  <c r="J148" i="2"/>
  <c r="K148" i="2"/>
  <c r="L148" i="2"/>
  <c r="M148" i="2"/>
  <c r="N148" i="2"/>
  <c r="O148" i="2"/>
  <c r="P148" i="2"/>
  <c r="Q148" i="2"/>
  <c r="R148" i="2"/>
  <c r="S148" i="2"/>
  <c r="T148" i="2"/>
  <c r="V148" i="2"/>
  <c r="Y148" i="2"/>
  <c r="Z148" i="2"/>
  <c r="AA148" i="2"/>
  <c r="AB148" i="2"/>
  <c r="AC148" i="2"/>
  <c r="AD148" i="2"/>
  <c r="AE148" i="2"/>
  <c r="AF148" i="2"/>
  <c r="AG148" i="2"/>
  <c r="AH148" i="2"/>
  <c r="AI148" i="2"/>
  <c r="I149" i="2"/>
  <c r="J149" i="2"/>
  <c r="K149" i="2"/>
  <c r="L149" i="2"/>
  <c r="M149" i="2"/>
  <c r="N149" i="2"/>
  <c r="O149" i="2"/>
  <c r="P149" i="2"/>
  <c r="Q149" i="2"/>
  <c r="R149" i="2"/>
  <c r="S149" i="2"/>
  <c r="T149" i="2"/>
  <c r="V149" i="2"/>
  <c r="Y149" i="2"/>
  <c r="Z149" i="2"/>
  <c r="AA149" i="2"/>
  <c r="AB149" i="2"/>
  <c r="AC149" i="2"/>
  <c r="AD149" i="2"/>
  <c r="AE149" i="2"/>
  <c r="AF149" i="2"/>
  <c r="AG149" i="2"/>
  <c r="AH149" i="2"/>
  <c r="AI149" i="2"/>
  <c r="I150" i="2"/>
  <c r="J150" i="2"/>
  <c r="K150" i="2"/>
  <c r="L150" i="2"/>
  <c r="M150" i="2"/>
  <c r="N150" i="2"/>
  <c r="O150" i="2"/>
  <c r="P150" i="2"/>
  <c r="Q150" i="2"/>
  <c r="R150" i="2"/>
  <c r="S150" i="2"/>
  <c r="T150" i="2"/>
  <c r="V150" i="2"/>
  <c r="Y150" i="2"/>
  <c r="Z150" i="2"/>
  <c r="AA150" i="2"/>
  <c r="AB150" i="2"/>
  <c r="AC150" i="2"/>
  <c r="AD150" i="2"/>
  <c r="AE150" i="2"/>
  <c r="AF150" i="2"/>
  <c r="AG150" i="2"/>
  <c r="AH150" i="2"/>
  <c r="AI150" i="2"/>
  <c r="I151" i="2"/>
  <c r="J151" i="2"/>
  <c r="K151" i="2"/>
  <c r="L151" i="2"/>
  <c r="M151" i="2"/>
  <c r="N151" i="2"/>
  <c r="O151" i="2"/>
  <c r="P151" i="2"/>
  <c r="Q151" i="2"/>
  <c r="R151" i="2"/>
  <c r="S151" i="2"/>
  <c r="T151" i="2"/>
  <c r="V151" i="2"/>
  <c r="Y151" i="2"/>
  <c r="Z151" i="2"/>
  <c r="AA151" i="2"/>
  <c r="AB151" i="2"/>
  <c r="AC151" i="2"/>
  <c r="AD151" i="2"/>
  <c r="AE151" i="2"/>
  <c r="AF151" i="2"/>
  <c r="AG151" i="2"/>
  <c r="AH151" i="2"/>
  <c r="AI151" i="2"/>
  <c r="I152" i="2"/>
  <c r="J152" i="2"/>
  <c r="K152" i="2"/>
  <c r="L152" i="2"/>
  <c r="M152" i="2"/>
  <c r="N152" i="2"/>
  <c r="O152" i="2"/>
  <c r="P152" i="2"/>
  <c r="Q152" i="2"/>
  <c r="R152" i="2"/>
  <c r="S152" i="2"/>
  <c r="T152" i="2"/>
  <c r="V152" i="2"/>
  <c r="Y152" i="2"/>
  <c r="Z152" i="2"/>
  <c r="AA152" i="2"/>
  <c r="AB152" i="2"/>
  <c r="AC152" i="2"/>
  <c r="AD152" i="2"/>
  <c r="AE152" i="2"/>
  <c r="AF152" i="2"/>
  <c r="AG152" i="2"/>
  <c r="AH152" i="2"/>
  <c r="AI152" i="2"/>
  <c r="I153" i="2"/>
  <c r="J153" i="2"/>
  <c r="K153" i="2"/>
  <c r="L153" i="2"/>
  <c r="M153" i="2"/>
  <c r="N153" i="2"/>
  <c r="O153" i="2"/>
  <c r="P153" i="2"/>
  <c r="Q153" i="2"/>
  <c r="R153" i="2"/>
  <c r="S153" i="2"/>
  <c r="T153" i="2"/>
  <c r="V153" i="2"/>
  <c r="Y153" i="2"/>
  <c r="Z153" i="2"/>
  <c r="AA153" i="2"/>
  <c r="AB153" i="2"/>
  <c r="AC153" i="2"/>
  <c r="AD153" i="2"/>
  <c r="AE153" i="2"/>
  <c r="AF153" i="2"/>
  <c r="AG153" i="2"/>
  <c r="AH153" i="2"/>
  <c r="AI153" i="2"/>
  <c r="I154" i="2"/>
  <c r="J154" i="2"/>
  <c r="K154" i="2"/>
  <c r="L154" i="2"/>
  <c r="M154" i="2"/>
  <c r="N154" i="2"/>
  <c r="O154" i="2"/>
  <c r="P154" i="2"/>
  <c r="Q154" i="2"/>
  <c r="R154" i="2"/>
  <c r="S154" i="2"/>
  <c r="T154" i="2"/>
  <c r="V154" i="2"/>
  <c r="Y154" i="2"/>
  <c r="Z154" i="2"/>
  <c r="AA154" i="2"/>
  <c r="AB154" i="2"/>
  <c r="AC154" i="2"/>
  <c r="AD154" i="2"/>
  <c r="AE154" i="2"/>
  <c r="AF154" i="2"/>
  <c r="AG154" i="2"/>
  <c r="AH154" i="2"/>
  <c r="AI154" i="2"/>
  <c r="I155" i="2"/>
  <c r="J155" i="2"/>
  <c r="K155" i="2"/>
  <c r="L155" i="2"/>
  <c r="M155" i="2"/>
  <c r="N155" i="2"/>
  <c r="O155" i="2"/>
  <c r="P155" i="2"/>
  <c r="Q155" i="2"/>
  <c r="R155" i="2"/>
  <c r="S155" i="2"/>
  <c r="T155" i="2"/>
  <c r="V155" i="2"/>
  <c r="Y155" i="2"/>
  <c r="Z155" i="2"/>
  <c r="AA155" i="2"/>
  <c r="AB155" i="2"/>
  <c r="AC155" i="2"/>
  <c r="AD155" i="2"/>
  <c r="AE155" i="2"/>
  <c r="AF155" i="2"/>
  <c r="AG155" i="2"/>
  <c r="AH155" i="2"/>
  <c r="AI155" i="2"/>
  <c r="I156" i="2"/>
  <c r="J156" i="2"/>
  <c r="K156" i="2"/>
  <c r="L156" i="2"/>
  <c r="M156" i="2"/>
  <c r="N156" i="2"/>
  <c r="O156" i="2"/>
  <c r="P156" i="2"/>
  <c r="Q156" i="2"/>
  <c r="R156" i="2"/>
  <c r="S156" i="2"/>
  <c r="T156" i="2"/>
  <c r="V156" i="2"/>
  <c r="Y156" i="2"/>
  <c r="Z156" i="2"/>
  <c r="AA156" i="2"/>
  <c r="AB156" i="2"/>
  <c r="AC156" i="2"/>
  <c r="AD156" i="2"/>
  <c r="AE156" i="2"/>
  <c r="AF156" i="2"/>
  <c r="AG156" i="2"/>
  <c r="AH156" i="2"/>
  <c r="AI156" i="2"/>
  <c r="I157" i="2"/>
  <c r="J157" i="2"/>
  <c r="K157" i="2"/>
  <c r="L157" i="2"/>
  <c r="M157" i="2"/>
  <c r="N157" i="2"/>
  <c r="O157" i="2"/>
  <c r="P157" i="2"/>
  <c r="Q157" i="2"/>
  <c r="R157" i="2"/>
  <c r="S157" i="2"/>
  <c r="T157" i="2"/>
  <c r="V157" i="2"/>
  <c r="Y157" i="2"/>
  <c r="Z157" i="2"/>
  <c r="AA157" i="2"/>
  <c r="AB157" i="2"/>
  <c r="AC157" i="2"/>
  <c r="AD157" i="2"/>
  <c r="AE157" i="2"/>
  <c r="AF157" i="2"/>
  <c r="AG157" i="2"/>
  <c r="AH157" i="2"/>
  <c r="AI157" i="2"/>
  <c r="I158" i="2"/>
  <c r="J158" i="2"/>
  <c r="K158" i="2"/>
  <c r="L158" i="2"/>
  <c r="M158" i="2"/>
  <c r="N158" i="2"/>
  <c r="O158" i="2"/>
  <c r="P158" i="2"/>
  <c r="Q158" i="2"/>
  <c r="R158" i="2"/>
  <c r="S158" i="2"/>
  <c r="T158" i="2"/>
  <c r="V158" i="2"/>
  <c r="Y158" i="2"/>
  <c r="Z158" i="2"/>
  <c r="AA158" i="2"/>
  <c r="AB158" i="2"/>
  <c r="AC158" i="2"/>
  <c r="AD158" i="2"/>
  <c r="AE158" i="2"/>
  <c r="AF158" i="2"/>
  <c r="AG158" i="2"/>
  <c r="AH158" i="2"/>
  <c r="AI158" i="2"/>
  <c r="I4" i="2"/>
  <c r="J4" i="2"/>
  <c r="K4" i="2"/>
  <c r="L4" i="2"/>
  <c r="M4" i="2"/>
  <c r="N4" i="2"/>
  <c r="O4" i="2"/>
  <c r="P4" i="2"/>
  <c r="Q4" i="2"/>
  <c r="R4" i="2"/>
  <c r="S4" i="2"/>
  <c r="T4" i="2"/>
  <c r="V4" i="2"/>
  <c r="Y4" i="2"/>
  <c r="Z4" i="2"/>
  <c r="AA4" i="2"/>
  <c r="AB4" i="2"/>
  <c r="AC4" i="2"/>
  <c r="AD4" i="2"/>
  <c r="AE4" i="2"/>
  <c r="AF4" i="2"/>
  <c r="AG4" i="2"/>
  <c r="AH4" i="2"/>
  <c r="AI4" i="2"/>
  <c r="I5" i="2"/>
  <c r="J5" i="2"/>
  <c r="K5" i="2"/>
  <c r="L5" i="2"/>
  <c r="M5" i="2"/>
  <c r="N5" i="2"/>
  <c r="O5" i="2"/>
  <c r="P5" i="2"/>
  <c r="Q5" i="2"/>
  <c r="R5" i="2"/>
  <c r="S5" i="2"/>
  <c r="T5" i="2"/>
  <c r="V5" i="2"/>
  <c r="Y5" i="2"/>
  <c r="Z5" i="2"/>
  <c r="AA5" i="2"/>
  <c r="AB5" i="2"/>
  <c r="AC5" i="2"/>
  <c r="AD5" i="2"/>
  <c r="AE5" i="2"/>
  <c r="AF5" i="2"/>
  <c r="AG5" i="2"/>
  <c r="AH5" i="2"/>
  <c r="AI5" i="2"/>
  <c r="I6" i="2"/>
  <c r="J6" i="2"/>
  <c r="K6" i="2"/>
  <c r="L6" i="2"/>
  <c r="M6" i="2"/>
  <c r="N6" i="2"/>
  <c r="O6" i="2"/>
  <c r="P6" i="2"/>
  <c r="Q6" i="2"/>
  <c r="R6" i="2"/>
  <c r="S6" i="2"/>
  <c r="T6" i="2"/>
  <c r="V6" i="2"/>
  <c r="Y6" i="2"/>
  <c r="Z6" i="2"/>
  <c r="AA6" i="2"/>
  <c r="AB6" i="2"/>
  <c r="AC6" i="2"/>
  <c r="AD6" i="2"/>
  <c r="AE6" i="2"/>
  <c r="AF6" i="2"/>
  <c r="AG6" i="2"/>
  <c r="AH6" i="2"/>
  <c r="AI6" i="2"/>
  <c r="I7" i="2"/>
  <c r="J7" i="2"/>
  <c r="K7" i="2"/>
  <c r="L7" i="2"/>
  <c r="M7" i="2"/>
  <c r="N7" i="2"/>
  <c r="O7" i="2"/>
  <c r="P7" i="2"/>
  <c r="Q7" i="2"/>
  <c r="R7" i="2"/>
  <c r="S7" i="2"/>
  <c r="T7" i="2"/>
  <c r="V7" i="2"/>
  <c r="Y7" i="2"/>
  <c r="Z7" i="2"/>
  <c r="AA7" i="2"/>
  <c r="AB7" i="2"/>
  <c r="AC7" i="2"/>
  <c r="AD7" i="2"/>
  <c r="AE7" i="2"/>
  <c r="AF7" i="2"/>
  <c r="AG7" i="2"/>
  <c r="AH7" i="2"/>
  <c r="AI7" i="2"/>
  <c r="I8" i="2"/>
  <c r="J8" i="2"/>
  <c r="K8" i="2"/>
  <c r="L8" i="2"/>
  <c r="M8" i="2"/>
  <c r="N8" i="2"/>
  <c r="O8" i="2"/>
  <c r="P8" i="2"/>
  <c r="Q8" i="2"/>
  <c r="R8" i="2"/>
  <c r="S8" i="2"/>
  <c r="T8" i="2"/>
  <c r="V8" i="2"/>
  <c r="Y8" i="2"/>
  <c r="Z8" i="2"/>
  <c r="AA8" i="2"/>
  <c r="AB8" i="2"/>
  <c r="AC8" i="2"/>
  <c r="AD8" i="2"/>
  <c r="AE8" i="2"/>
  <c r="AF8" i="2"/>
  <c r="AG8" i="2"/>
  <c r="AH8" i="2"/>
  <c r="AI8" i="2"/>
  <c r="I9" i="2"/>
  <c r="J9" i="2"/>
  <c r="K9" i="2"/>
  <c r="L9" i="2"/>
  <c r="M9" i="2"/>
  <c r="N9" i="2"/>
  <c r="O9" i="2"/>
  <c r="P9" i="2"/>
  <c r="Q9" i="2"/>
  <c r="R9" i="2"/>
  <c r="S9" i="2"/>
  <c r="T9" i="2"/>
  <c r="V9" i="2"/>
  <c r="Y9" i="2"/>
  <c r="Z9" i="2"/>
  <c r="AA9" i="2"/>
  <c r="AB9" i="2"/>
  <c r="AC9" i="2"/>
  <c r="AD9" i="2"/>
  <c r="AE9" i="2"/>
  <c r="AF9" i="2"/>
  <c r="AG9" i="2"/>
  <c r="AH9" i="2"/>
  <c r="AI9" i="2"/>
  <c r="I10" i="2"/>
  <c r="J10" i="2"/>
  <c r="K10" i="2"/>
  <c r="L10" i="2"/>
  <c r="M10" i="2"/>
  <c r="N10" i="2"/>
  <c r="O10" i="2"/>
  <c r="P10" i="2"/>
  <c r="Q10" i="2"/>
  <c r="R10" i="2"/>
  <c r="S10" i="2"/>
  <c r="T10" i="2"/>
  <c r="V10" i="2"/>
  <c r="Y10" i="2"/>
  <c r="Z10" i="2"/>
  <c r="AA10" i="2"/>
  <c r="AB10" i="2"/>
  <c r="AC10" i="2"/>
  <c r="AD10" i="2"/>
  <c r="AE10" i="2"/>
  <c r="AF10" i="2"/>
  <c r="AG10" i="2"/>
  <c r="AH10" i="2"/>
  <c r="AI10" i="2"/>
  <c r="I11" i="2"/>
  <c r="J11" i="2"/>
  <c r="K11" i="2"/>
  <c r="L11" i="2"/>
  <c r="M11" i="2"/>
  <c r="N11" i="2"/>
  <c r="O11" i="2"/>
  <c r="P11" i="2"/>
  <c r="Q11" i="2"/>
  <c r="R11" i="2"/>
  <c r="S11" i="2"/>
  <c r="T11" i="2"/>
  <c r="V11" i="2"/>
  <c r="Y11" i="2"/>
  <c r="Z11" i="2"/>
  <c r="AA11" i="2"/>
  <c r="AB11" i="2"/>
  <c r="AC11" i="2"/>
  <c r="AD11" i="2"/>
  <c r="AE11" i="2"/>
  <c r="AF11" i="2"/>
  <c r="AG11" i="2"/>
  <c r="AH11" i="2"/>
  <c r="AI11" i="2"/>
  <c r="I12" i="2"/>
  <c r="J12" i="2"/>
  <c r="K12" i="2"/>
  <c r="L12" i="2"/>
  <c r="M12" i="2"/>
  <c r="N12" i="2"/>
  <c r="O12" i="2"/>
  <c r="P12" i="2"/>
  <c r="Q12" i="2"/>
  <c r="R12" i="2"/>
  <c r="S12" i="2"/>
  <c r="T12" i="2"/>
  <c r="V12" i="2"/>
  <c r="Y12" i="2"/>
  <c r="Z12" i="2"/>
  <c r="AA12" i="2"/>
  <c r="AB12" i="2"/>
  <c r="AC12" i="2"/>
  <c r="AD12" i="2"/>
  <c r="AE12" i="2"/>
  <c r="AF12" i="2"/>
  <c r="AG12" i="2"/>
  <c r="AH12" i="2"/>
  <c r="AI12" i="2"/>
  <c r="I13" i="2"/>
  <c r="J13" i="2"/>
  <c r="K13" i="2"/>
  <c r="L13" i="2"/>
  <c r="M13" i="2"/>
  <c r="N13" i="2"/>
  <c r="O13" i="2"/>
  <c r="P13" i="2"/>
  <c r="Q13" i="2"/>
  <c r="R13" i="2"/>
  <c r="S13" i="2"/>
  <c r="T13" i="2"/>
  <c r="V13" i="2"/>
  <c r="Y13" i="2"/>
  <c r="Z13" i="2"/>
  <c r="AA13" i="2"/>
  <c r="AB13" i="2"/>
  <c r="AC13" i="2"/>
  <c r="AD13" i="2"/>
  <c r="AE13" i="2"/>
  <c r="AF13" i="2"/>
  <c r="AG13" i="2"/>
  <c r="AH13" i="2"/>
  <c r="AI13" i="2"/>
  <c r="I14" i="2"/>
  <c r="J14" i="2"/>
  <c r="K14" i="2"/>
  <c r="L14" i="2"/>
  <c r="M14" i="2"/>
  <c r="N14" i="2"/>
  <c r="O14" i="2"/>
  <c r="P14" i="2"/>
  <c r="Q14" i="2"/>
  <c r="R14" i="2"/>
  <c r="S14" i="2"/>
  <c r="T14" i="2"/>
  <c r="V14" i="2"/>
  <c r="Y14" i="2"/>
  <c r="Z14" i="2"/>
  <c r="AA14" i="2"/>
  <c r="AB14" i="2"/>
  <c r="AC14" i="2"/>
  <c r="AD14" i="2"/>
  <c r="AE14" i="2"/>
  <c r="AF14" i="2"/>
  <c r="AG14" i="2"/>
  <c r="AH14" i="2"/>
  <c r="AI14" i="2"/>
  <c r="I15" i="2"/>
  <c r="J15" i="2"/>
  <c r="K15" i="2"/>
  <c r="L15" i="2"/>
  <c r="M15" i="2"/>
  <c r="N15" i="2"/>
  <c r="O15" i="2"/>
  <c r="P15" i="2"/>
  <c r="Q15" i="2"/>
  <c r="R15" i="2"/>
  <c r="S15" i="2"/>
  <c r="T15" i="2"/>
  <c r="V15" i="2"/>
  <c r="Y15" i="2"/>
  <c r="Z15" i="2"/>
  <c r="AA15" i="2"/>
  <c r="AB15" i="2"/>
  <c r="AC15" i="2"/>
  <c r="AD15" i="2"/>
  <c r="AE15" i="2"/>
  <c r="AF15" i="2"/>
  <c r="AG15" i="2"/>
  <c r="AH15" i="2"/>
  <c r="AI15" i="2"/>
  <c r="I16" i="2"/>
  <c r="J16" i="2"/>
  <c r="K16" i="2"/>
  <c r="L16" i="2"/>
  <c r="M16" i="2"/>
  <c r="N16" i="2"/>
  <c r="O16" i="2"/>
  <c r="P16" i="2"/>
  <c r="Q16" i="2"/>
  <c r="R16" i="2"/>
  <c r="S16" i="2"/>
  <c r="T16" i="2"/>
  <c r="V16" i="2"/>
  <c r="Y16" i="2"/>
  <c r="Z16" i="2"/>
  <c r="AA16" i="2"/>
  <c r="AB16" i="2"/>
  <c r="AC16" i="2"/>
  <c r="AD16" i="2"/>
  <c r="AE16" i="2"/>
  <c r="AF16" i="2"/>
  <c r="AG16" i="2"/>
  <c r="AH16" i="2"/>
  <c r="AI16" i="2"/>
  <c r="I17" i="2"/>
  <c r="J17" i="2"/>
  <c r="K17" i="2"/>
  <c r="L17" i="2"/>
  <c r="M17" i="2"/>
  <c r="N17" i="2"/>
  <c r="O17" i="2"/>
  <c r="P17" i="2"/>
  <c r="Q17" i="2"/>
  <c r="R17" i="2"/>
  <c r="S17" i="2"/>
  <c r="T17" i="2"/>
  <c r="V17" i="2"/>
  <c r="Y17" i="2"/>
  <c r="Z17" i="2"/>
  <c r="AA17" i="2"/>
  <c r="AB17" i="2"/>
  <c r="AC17" i="2"/>
  <c r="AD17" i="2"/>
  <c r="AE17" i="2"/>
  <c r="AF17" i="2"/>
  <c r="AG17" i="2"/>
  <c r="AH17" i="2"/>
  <c r="AI17" i="2"/>
  <c r="I18" i="2"/>
  <c r="J18" i="2"/>
  <c r="K18" i="2"/>
  <c r="L18" i="2"/>
  <c r="M18" i="2"/>
  <c r="N18" i="2"/>
  <c r="O18" i="2"/>
  <c r="P18" i="2"/>
  <c r="Q18" i="2"/>
  <c r="R18" i="2"/>
  <c r="S18" i="2"/>
  <c r="T18" i="2"/>
  <c r="V18" i="2"/>
  <c r="Y18" i="2"/>
  <c r="Z18" i="2"/>
  <c r="AA18" i="2"/>
  <c r="AB18" i="2"/>
  <c r="AC18" i="2"/>
  <c r="AD18" i="2"/>
  <c r="AE18" i="2"/>
  <c r="AF18" i="2"/>
  <c r="AG18" i="2"/>
  <c r="AH18" i="2"/>
  <c r="AI18" i="2"/>
  <c r="I19" i="2"/>
  <c r="J19" i="2"/>
  <c r="K19" i="2"/>
  <c r="L19" i="2"/>
  <c r="M19" i="2"/>
  <c r="N19" i="2"/>
  <c r="O19" i="2"/>
  <c r="P19" i="2"/>
  <c r="Q19" i="2"/>
  <c r="R19" i="2"/>
  <c r="S19" i="2"/>
  <c r="T19" i="2"/>
  <c r="V19" i="2"/>
  <c r="Y19" i="2"/>
  <c r="Z19" i="2"/>
  <c r="AA19" i="2"/>
  <c r="AB19" i="2"/>
  <c r="AC19" i="2"/>
  <c r="AD19" i="2"/>
  <c r="AE19" i="2"/>
  <c r="AF19" i="2"/>
  <c r="AG19" i="2"/>
  <c r="AH19" i="2"/>
  <c r="AI19" i="2"/>
  <c r="I20" i="2"/>
  <c r="J20" i="2"/>
  <c r="K20" i="2"/>
  <c r="L20" i="2"/>
  <c r="M20" i="2"/>
  <c r="N20" i="2"/>
  <c r="O20" i="2"/>
  <c r="P20" i="2"/>
  <c r="Q20" i="2"/>
  <c r="R20" i="2"/>
  <c r="S20" i="2"/>
  <c r="T20" i="2"/>
  <c r="V20" i="2"/>
  <c r="Y20" i="2"/>
  <c r="Z20" i="2"/>
  <c r="AA20" i="2"/>
  <c r="AB20" i="2"/>
  <c r="AC20" i="2"/>
  <c r="AD20" i="2"/>
  <c r="AE20" i="2"/>
  <c r="AF20" i="2"/>
  <c r="AG20" i="2"/>
  <c r="AH20" i="2"/>
  <c r="AI20" i="2"/>
  <c r="I21" i="2"/>
  <c r="J21" i="2"/>
  <c r="K21" i="2"/>
  <c r="L21" i="2"/>
  <c r="M21" i="2"/>
  <c r="N21" i="2"/>
  <c r="O21" i="2"/>
  <c r="P21" i="2"/>
  <c r="Q21" i="2"/>
  <c r="R21" i="2"/>
  <c r="S21" i="2"/>
  <c r="T21" i="2"/>
  <c r="V21" i="2"/>
  <c r="Y21" i="2"/>
  <c r="Z21" i="2"/>
  <c r="AA21" i="2"/>
  <c r="AB21" i="2"/>
  <c r="AC21" i="2"/>
  <c r="AD21" i="2"/>
  <c r="AE21" i="2"/>
  <c r="AF21" i="2"/>
  <c r="AG21" i="2"/>
  <c r="AH21" i="2"/>
  <c r="AI21" i="2"/>
  <c r="I22" i="2"/>
  <c r="J22" i="2"/>
  <c r="K22" i="2"/>
  <c r="L22" i="2"/>
  <c r="M22" i="2"/>
  <c r="N22" i="2"/>
  <c r="O22" i="2"/>
  <c r="P22" i="2"/>
  <c r="Q22" i="2"/>
  <c r="R22" i="2"/>
  <c r="S22" i="2"/>
  <c r="T22" i="2"/>
  <c r="V22" i="2"/>
  <c r="Y22" i="2"/>
  <c r="Z22" i="2"/>
  <c r="AA22" i="2"/>
  <c r="AB22" i="2"/>
  <c r="AC22" i="2"/>
  <c r="AD22" i="2"/>
  <c r="AE22" i="2"/>
  <c r="AF22" i="2"/>
  <c r="AG22" i="2"/>
  <c r="AH22" i="2"/>
  <c r="AI22" i="2"/>
  <c r="I23" i="2"/>
  <c r="J23" i="2"/>
  <c r="K23" i="2"/>
  <c r="L23" i="2"/>
  <c r="M23" i="2"/>
  <c r="N23" i="2"/>
  <c r="O23" i="2"/>
  <c r="P23" i="2"/>
  <c r="Q23" i="2"/>
  <c r="R23" i="2"/>
  <c r="S23" i="2"/>
  <c r="T23" i="2"/>
  <c r="V23" i="2"/>
  <c r="Y23" i="2"/>
  <c r="Z23" i="2"/>
  <c r="AA23" i="2"/>
  <c r="AB23" i="2"/>
  <c r="AC23" i="2"/>
  <c r="AD23" i="2"/>
  <c r="AE23" i="2"/>
  <c r="AF23" i="2"/>
  <c r="AG23" i="2"/>
  <c r="AH23" i="2"/>
  <c r="AI23" i="2"/>
  <c r="I24" i="2"/>
  <c r="J24" i="2"/>
  <c r="K24" i="2"/>
  <c r="L24" i="2"/>
  <c r="M24" i="2"/>
  <c r="N24" i="2"/>
  <c r="O24" i="2"/>
  <c r="P24" i="2"/>
  <c r="Q24" i="2"/>
  <c r="R24" i="2"/>
  <c r="S24" i="2"/>
  <c r="T24" i="2"/>
  <c r="V24" i="2"/>
  <c r="Y24" i="2"/>
  <c r="Z24" i="2"/>
  <c r="AA24" i="2"/>
  <c r="AB24" i="2"/>
  <c r="AC24" i="2"/>
  <c r="AD24" i="2"/>
  <c r="AE24" i="2"/>
  <c r="AF24" i="2"/>
  <c r="AG24" i="2"/>
  <c r="AH24" i="2"/>
  <c r="AI24" i="2"/>
  <c r="I25" i="2"/>
  <c r="J25" i="2"/>
  <c r="K25" i="2"/>
  <c r="L25" i="2"/>
  <c r="M25" i="2"/>
  <c r="N25" i="2"/>
  <c r="O25" i="2"/>
  <c r="P25" i="2"/>
  <c r="Q25" i="2"/>
  <c r="R25" i="2"/>
  <c r="S25" i="2"/>
  <c r="T25" i="2"/>
  <c r="V25" i="2"/>
  <c r="Y25" i="2"/>
  <c r="Z25" i="2"/>
  <c r="AA25" i="2"/>
  <c r="AB25" i="2"/>
  <c r="AC25" i="2"/>
  <c r="AD25" i="2"/>
  <c r="AE25" i="2"/>
  <c r="AF25" i="2"/>
  <c r="AG25" i="2"/>
  <c r="AH25" i="2"/>
  <c r="AI25" i="2"/>
  <c r="I26" i="2"/>
  <c r="J26" i="2"/>
  <c r="K26" i="2"/>
  <c r="L26" i="2"/>
  <c r="M26" i="2"/>
  <c r="N26" i="2"/>
  <c r="O26" i="2"/>
  <c r="P26" i="2"/>
  <c r="Q26" i="2"/>
  <c r="R26" i="2"/>
  <c r="S26" i="2"/>
  <c r="T26" i="2"/>
  <c r="V26" i="2"/>
  <c r="Y26" i="2"/>
  <c r="Z26" i="2"/>
  <c r="AA26" i="2"/>
  <c r="AB26" i="2"/>
  <c r="AC26" i="2"/>
  <c r="AD26" i="2"/>
  <c r="AE26" i="2"/>
  <c r="AF26" i="2"/>
  <c r="AG26" i="2"/>
  <c r="AH26" i="2"/>
  <c r="AI26" i="2"/>
  <c r="I27" i="2"/>
  <c r="J27" i="2"/>
  <c r="K27" i="2"/>
  <c r="L27" i="2"/>
  <c r="M27" i="2"/>
  <c r="N27" i="2"/>
  <c r="O27" i="2"/>
  <c r="P27" i="2"/>
  <c r="Q27" i="2"/>
  <c r="R27" i="2"/>
  <c r="S27" i="2"/>
  <c r="T27" i="2"/>
  <c r="V27" i="2"/>
  <c r="Y27" i="2"/>
  <c r="Z27" i="2"/>
  <c r="AA27" i="2"/>
  <c r="AB27" i="2"/>
  <c r="AC27" i="2"/>
  <c r="AD27" i="2"/>
  <c r="AE27" i="2"/>
  <c r="AF27" i="2"/>
  <c r="AG27" i="2"/>
  <c r="AH27" i="2"/>
  <c r="AI27" i="2"/>
  <c r="I28" i="2"/>
  <c r="J28" i="2"/>
  <c r="K28" i="2"/>
  <c r="L28" i="2"/>
  <c r="M28" i="2"/>
  <c r="N28" i="2"/>
  <c r="O28" i="2"/>
  <c r="P28" i="2"/>
  <c r="Q28" i="2"/>
  <c r="R28" i="2"/>
  <c r="S28" i="2"/>
  <c r="T28" i="2"/>
  <c r="V28" i="2"/>
  <c r="Y28" i="2"/>
  <c r="Z28" i="2"/>
  <c r="AA28" i="2"/>
  <c r="AB28" i="2"/>
  <c r="AC28" i="2"/>
  <c r="AD28" i="2"/>
  <c r="AE28" i="2"/>
  <c r="AF28" i="2"/>
  <c r="AG28" i="2"/>
  <c r="AH28" i="2"/>
  <c r="AI28" i="2"/>
  <c r="I29" i="2"/>
  <c r="J29" i="2"/>
  <c r="K29" i="2"/>
  <c r="L29" i="2"/>
  <c r="M29" i="2"/>
  <c r="N29" i="2"/>
  <c r="O29" i="2"/>
  <c r="P29" i="2"/>
  <c r="Q29" i="2"/>
  <c r="R29" i="2"/>
  <c r="S29" i="2"/>
  <c r="T29" i="2"/>
  <c r="V29" i="2"/>
  <c r="Y29" i="2"/>
  <c r="Z29" i="2"/>
  <c r="AA29" i="2"/>
  <c r="AB29" i="2"/>
  <c r="AC29" i="2"/>
  <c r="AD29" i="2"/>
  <c r="AE29" i="2"/>
  <c r="AF29" i="2"/>
  <c r="AG29" i="2"/>
  <c r="AH29" i="2"/>
  <c r="AI29" i="2"/>
  <c r="I30" i="2"/>
  <c r="J30" i="2"/>
  <c r="K30" i="2"/>
  <c r="L30" i="2"/>
  <c r="M30" i="2"/>
  <c r="N30" i="2"/>
  <c r="O30" i="2"/>
  <c r="P30" i="2"/>
  <c r="Q30" i="2"/>
  <c r="R30" i="2"/>
  <c r="S30" i="2"/>
  <c r="T30" i="2"/>
  <c r="V30" i="2"/>
  <c r="Y30" i="2"/>
  <c r="Z30" i="2"/>
  <c r="AA30" i="2"/>
  <c r="AB30" i="2"/>
  <c r="AC30" i="2"/>
  <c r="AD30" i="2"/>
  <c r="AE30" i="2"/>
  <c r="AF30" i="2"/>
  <c r="AG30" i="2"/>
  <c r="AH30" i="2"/>
  <c r="AI30" i="2"/>
  <c r="I31" i="2"/>
  <c r="J31" i="2"/>
  <c r="K31" i="2"/>
  <c r="L31" i="2"/>
  <c r="M31" i="2"/>
  <c r="N31" i="2"/>
  <c r="O31" i="2"/>
  <c r="P31" i="2"/>
  <c r="Q31" i="2"/>
  <c r="R31" i="2"/>
  <c r="S31" i="2"/>
  <c r="T31" i="2"/>
  <c r="V31" i="2"/>
  <c r="Y31" i="2"/>
  <c r="Z31" i="2"/>
  <c r="AA31" i="2"/>
  <c r="AB31" i="2"/>
  <c r="AC31" i="2"/>
  <c r="AD31" i="2"/>
  <c r="AE31" i="2"/>
  <c r="AF31" i="2"/>
  <c r="AG31" i="2"/>
  <c r="AH31" i="2"/>
  <c r="AI31" i="2"/>
  <c r="I32" i="2"/>
  <c r="J32" i="2"/>
  <c r="K32" i="2"/>
  <c r="L32" i="2"/>
  <c r="M32" i="2"/>
  <c r="N32" i="2"/>
  <c r="O32" i="2"/>
  <c r="P32" i="2"/>
  <c r="Q32" i="2"/>
  <c r="R32" i="2"/>
  <c r="S32" i="2"/>
  <c r="T32" i="2"/>
  <c r="V32" i="2"/>
  <c r="Y32" i="2"/>
  <c r="Z32" i="2"/>
  <c r="AA32" i="2"/>
  <c r="AB32" i="2"/>
  <c r="AC32" i="2"/>
  <c r="AD32" i="2"/>
  <c r="AE32" i="2"/>
  <c r="AF32" i="2"/>
  <c r="AG32" i="2"/>
  <c r="AH32" i="2"/>
  <c r="AI32" i="2"/>
  <c r="I33" i="2"/>
  <c r="J33" i="2"/>
  <c r="K33" i="2"/>
  <c r="L33" i="2"/>
  <c r="M33" i="2"/>
  <c r="N33" i="2"/>
  <c r="O33" i="2"/>
  <c r="P33" i="2"/>
  <c r="Q33" i="2"/>
  <c r="R33" i="2"/>
  <c r="S33" i="2"/>
  <c r="T33" i="2"/>
  <c r="V33" i="2"/>
  <c r="Y33" i="2"/>
  <c r="Z33" i="2"/>
  <c r="AA33" i="2"/>
  <c r="AB33" i="2"/>
  <c r="AC33" i="2"/>
  <c r="AD33" i="2"/>
  <c r="AE33" i="2"/>
  <c r="AF33" i="2"/>
  <c r="AG33" i="2"/>
  <c r="AH33" i="2"/>
  <c r="AI33" i="2"/>
  <c r="I34" i="2"/>
  <c r="J34" i="2"/>
  <c r="K34" i="2"/>
  <c r="L34" i="2"/>
  <c r="M34" i="2"/>
  <c r="N34" i="2"/>
  <c r="O34" i="2"/>
  <c r="P34" i="2"/>
  <c r="Q34" i="2"/>
  <c r="R34" i="2"/>
  <c r="S34" i="2"/>
  <c r="T34" i="2"/>
  <c r="V34" i="2"/>
  <c r="Y34" i="2"/>
  <c r="Z34" i="2"/>
  <c r="AA34" i="2"/>
  <c r="AB34" i="2"/>
  <c r="AC34" i="2"/>
  <c r="AD34" i="2"/>
  <c r="AE34" i="2"/>
  <c r="AF34" i="2"/>
  <c r="AG34" i="2"/>
  <c r="AH34" i="2"/>
  <c r="AI34" i="2"/>
  <c r="I35" i="2"/>
  <c r="J35" i="2"/>
  <c r="K35" i="2"/>
  <c r="L35" i="2"/>
  <c r="M35" i="2"/>
  <c r="N35" i="2"/>
  <c r="O35" i="2"/>
  <c r="P35" i="2"/>
  <c r="Q35" i="2"/>
  <c r="R35" i="2"/>
  <c r="S35" i="2"/>
  <c r="T35" i="2"/>
  <c r="V35" i="2"/>
  <c r="Y35" i="2"/>
  <c r="Z35" i="2"/>
  <c r="AA35" i="2"/>
  <c r="AB35" i="2"/>
  <c r="AC35" i="2"/>
  <c r="AD35" i="2"/>
  <c r="AE35" i="2"/>
  <c r="AF35" i="2"/>
  <c r="AG35" i="2"/>
  <c r="AH35" i="2"/>
  <c r="AI35" i="2"/>
  <c r="I36" i="2"/>
  <c r="J36" i="2"/>
  <c r="K36" i="2"/>
  <c r="L36" i="2"/>
  <c r="M36" i="2"/>
  <c r="N36" i="2"/>
  <c r="O36" i="2"/>
  <c r="P36" i="2"/>
  <c r="Q36" i="2"/>
  <c r="R36" i="2"/>
  <c r="S36" i="2"/>
  <c r="T36" i="2"/>
  <c r="V36" i="2"/>
  <c r="Y36" i="2"/>
  <c r="Z36" i="2"/>
  <c r="AA36" i="2"/>
  <c r="AB36" i="2"/>
  <c r="AC36" i="2"/>
  <c r="AD36" i="2"/>
  <c r="AE36" i="2"/>
  <c r="AF36" i="2"/>
  <c r="AG36" i="2"/>
  <c r="AH36" i="2"/>
  <c r="AI36" i="2"/>
  <c r="I37" i="2"/>
  <c r="J37" i="2"/>
  <c r="K37" i="2"/>
  <c r="L37" i="2"/>
  <c r="M37" i="2"/>
  <c r="N37" i="2"/>
  <c r="O37" i="2"/>
  <c r="P37" i="2"/>
  <c r="Q37" i="2"/>
  <c r="R37" i="2"/>
  <c r="S37" i="2"/>
  <c r="T37" i="2"/>
  <c r="V37" i="2"/>
  <c r="Y37" i="2"/>
  <c r="Z37" i="2"/>
  <c r="AA37" i="2"/>
  <c r="AB37" i="2"/>
  <c r="AC37" i="2"/>
  <c r="AD37" i="2"/>
  <c r="AE37" i="2"/>
  <c r="AF37" i="2"/>
  <c r="AG37" i="2"/>
  <c r="AH37" i="2"/>
  <c r="AI37" i="2"/>
  <c r="I38" i="2"/>
  <c r="J38" i="2"/>
  <c r="K38" i="2"/>
  <c r="L38" i="2"/>
  <c r="M38" i="2"/>
  <c r="N38" i="2"/>
  <c r="O38" i="2"/>
  <c r="P38" i="2"/>
  <c r="Q38" i="2"/>
  <c r="R38" i="2"/>
  <c r="S38" i="2"/>
  <c r="T38" i="2"/>
  <c r="V38" i="2"/>
  <c r="Y38" i="2"/>
  <c r="Z38" i="2"/>
  <c r="AA38" i="2"/>
  <c r="AB38" i="2"/>
  <c r="AC38" i="2"/>
  <c r="AD38" i="2"/>
  <c r="AE38" i="2"/>
  <c r="AF38" i="2"/>
  <c r="AG38" i="2"/>
  <c r="AH38" i="2"/>
  <c r="AI38" i="2"/>
  <c r="I39" i="2"/>
  <c r="J39" i="2"/>
  <c r="K39" i="2"/>
  <c r="L39" i="2"/>
  <c r="M39" i="2"/>
  <c r="N39" i="2"/>
  <c r="O39" i="2"/>
  <c r="P39" i="2"/>
  <c r="Q39" i="2"/>
  <c r="R39" i="2"/>
  <c r="S39" i="2"/>
  <c r="T39" i="2"/>
  <c r="V39" i="2"/>
  <c r="Y39" i="2"/>
  <c r="Z39" i="2"/>
  <c r="AA39" i="2"/>
  <c r="AB39" i="2"/>
  <c r="AC39" i="2"/>
  <c r="AD39" i="2"/>
  <c r="AE39" i="2"/>
  <c r="AF39" i="2"/>
  <c r="AG39" i="2"/>
  <c r="AH39" i="2"/>
  <c r="AI39" i="2"/>
  <c r="I40" i="2"/>
  <c r="J40" i="2"/>
  <c r="K40" i="2"/>
  <c r="L40" i="2"/>
  <c r="M40" i="2"/>
  <c r="N40" i="2"/>
  <c r="O40" i="2"/>
  <c r="P40" i="2"/>
  <c r="Q40" i="2"/>
  <c r="R40" i="2"/>
  <c r="S40" i="2"/>
  <c r="T40" i="2"/>
  <c r="V40" i="2"/>
  <c r="Y40" i="2"/>
  <c r="Z40" i="2"/>
  <c r="AA40" i="2"/>
  <c r="AB40" i="2"/>
  <c r="AC40" i="2"/>
  <c r="AD40" i="2"/>
  <c r="AE40" i="2"/>
  <c r="AF40" i="2"/>
  <c r="AG40" i="2"/>
  <c r="AH40" i="2"/>
  <c r="AI40" i="2"/>
  <c r="I41" i="2"/>
  <c r="J41" i="2"/>
  <c r="K41" i="2"/>
  <c r="L41" i="2"/>
  <c r="M41" i="2"/>
  <c r="N41" i="2"/>
  <c r="O41" i="2"/>
  <c r="P41" i="2"/>
  <c r="Q41" i="2"/>
  <c r="R41" i="2"/>
  <c r="S41" i="2"/>
  <c r="T41" i="2"/>
  <c r="V41" i="2"/>
  <c r="Y41" i="2"/>
  <c r="Z41" i="2"/>
  <c r="AA41" i="2"/>
  <c r="AB41" i="2"/>
  <c r="AC41" i="2"/>
  <c r="AD41" i="2"/>
  <c r="AE41" i="2"/>
  <c r="AF41" i="2"/>
  <c r="AG41" i="2"/>
  <c r="AH41" i="2"/>
  <c r="AI41" i="2"/>
  <c r="I42" i="2"/>
  <c r="J42" i="2"/>
  <c r="K42" i="2"/>
  <c r="L42" i="2"/>
  <c r="M42" i="2"/>
  <c r="N42" i="2"/>
  <c r="O42" i="2"/>
  <c r="P42" i="2"/>
  <c r="Q42" i="2"/>
  <c r="R42" i="2"/>
  <c r="S42" i="2"/>
  <c r="T42" i="2"/>
  <c r="V42" i="2"/>
  <c r="Y42" i="2"/>
  <c r="Z42" i="2"/>
  <c r="AA42" i="2"/>
  <c r="AB42" i="2"/>
  <c r="AC42" i="2"/>
  <c r="AD42" i="2"/>
  <c r="AE42" i="2"/>
  <c r="AF42" i="2"/>
  <c r="AG42" i="2"/>
  <c r="AH42" i="2"/>
  <c r="AI42" i="2"/>
  <c r="I43" i="2"/>
  <c r="J43" i="2"/>
  <c r="K43" i="2"/>
  <c r="L43" i="2"/>
  <c r="M43" i="2"/>
  <c r="N43" i="2"/>
  <c r="O43" i="2"/>
  <c r="P43" i="2"/>
  <c r="Q43" i="2"/>
  <c r="R43" i="2"/>
  <c r="S43" i="2"/>
  <c r="T43" i="2"/>
  <c r="V43" i="2"/>
  <c r="Y43" i="2"/>
  <c r="Z43" i="2"/>
  <c r="AA43" i="2"/>
  <c r="AB43" i="2"/>
  <c r="AC43" i="2"/>
  <c r="AD43" i="2"/>
  <c r="AE43" i="2"/>
  <c r="AF43" i="2"/>
  <c r="AG43" i="2"/>
  <c r="AH43" i="2"/>
  <c r="AI43" i="2"/>
  <c r="I44" i="2"/>
  <c r="J44" i="2"/>
  <c r="K44" i="2"/>
  <c r="L44" i="2"/>
  <c r="M44" i="2"/>
  <c r="N44" i="2"/>
  <c r="O44" i="2"/>
  <c r="P44" i="2"/>
  <c r="Q44" i="2"/>
  <c r="R44" i="2"/>
  <c r="S44" i="2"/>
  <c r="T44" i="2"/>
  <c r="V44" i="2"/>
  <c r="Y44" i="2"/>
  <c r="Z44" i="2"/>
  <c r="AA44" i="2"/>
  <c r="AB44" i="2"/>
  <c r="AC44" i="2"/>
  <c r="AD44" i="2"/>
  <c r="AE44" i="2"/>
  <c r="AF44" i="2"/>
  <c r="AG44" i="2"/>
  <c r="AH44" i="2"/>
  <c r="AI44" i="2"/>
  <c r="I45" i="2"/>
  <c r="J45" i="2"/>
  <c r="K45" i="2"/>
  <c r="L45" i="2"/>
  <c r="M45" i="2"/>
  <c r="N45" i="2"/>
  <c r="O45" i="2"/>
  <c r="P45" i="2"/>
  <c r="Q45" i="2"/>
  <c r="R45" i="2"/>
  <c r="S45" i="2"/>
  <c r="T45" i="2"/>
  <c r="V45" i="2"/>
  <c r="Y45" i="2"/>
  <c r="Z45" i="2"/>
  <c r="AA45" i="2"/>
  <c r="AB45" i="2"/>
  <c r="AC45" i="2"/>
  <c r="AD45" i="2"/>
  <c r="AE45" i="2"/>
  <c r="AF45" i="2"/>
  <c r="AG45" i="2"/>
  <c r="AH45" i="2"/>
  <c r="AI45" i="2"/>
  <c r="I46" i="2"/>
  <c r="J46" i="2"/>
  <c r="K46" i="2"/>
  <c r="L46" i="2"/>
  <c r="M46" i="2"/>
  <c r="N46" i="2"/>
  <c r="O46" i="2"/>
  <c r="P46" i="2"/>
  <c r="Q46" i="2"/>
  <c r="R46" i="2"/>
  <c r="S46" i="2"/>
  <c r="T46" i="2"/>
  <c r="V46" i="2"/>
  <c r="Y46" i="2"/>
  <c r="Z46" i="2"/>
  <c r="AA46" i="2"/>
  <c r="AB46" i="2"/>
  <c r="AC46" i="2"/>
  <c r="AD46" i="2"/>
  <c r="AE46" i="2"/>
  <c r="AF46" i="2"/>
  <c r="AG46" i="2"/>
  <c r="AH46" i="2"/>
  <c r="AI46" i="2"/>
  <c r="I47" i="2"/>
  <c r="J47" i="2"/>
  <c r="K47" i="2"/>
  <c r="L47" i="2"/>
  <c r="M47" i="2"/>
  <c r="N47" i="2"/>
  <c r="O47" i="2"/>
  <c r="P47" i="2"/>
  <c r="Q47" i="2"/>
  <c r="R47" i="2"/>
  <c r="S47" i="2"/>
  <c r="T47" i="2"/>
  <c r="V47" i="2"/>
  <c r="Y47" i="2"/>
  <c r="Z47" i="2"/>
  <c r="AA47" i="2"/>
  <c r="AB47" i="2"/>
  <c r="AC47" i="2"/>
  <c r="AD47" i="2"/>
  <c r="AE47" i="2"/>
  <c r="AF47" i="2"/>
  <c r="AG47" i="2"/>
  <c r="AH47" i="2"/>
  <c r="AI47" i="2"/>
  <c r="I48" i="2"/>
  <c r="J48" i="2"/>
  <c r="K48" i="2"/>
  <c r="L48" i="2"/>
  <c r="M48" i="2"/>
  <c r="N48" i="2"/>
  <c r="O48" i="2"/>
  <c r="P48" i="2"/>
  <c r="Q48" i="2"/>
  <c r="R48" i="2"/>
  <c r="S48" i="2"/>
  <c r="T48" i="2"/>
  <c r="V48" i="2"/>
  <c r="Y48" i="2"/>
  <c r="Z48" i="2"/>
  <c r="AA48" i="2"/>
  <c r="AB48" i="2"/>
  <c r="AC48" i="2"/>
  <c r="AD48" i="2"/>
  <c r="AE48" i="2"/>
  <c r="AF48" i="2"/>
  <c r="AG48" i="2"/>
  <c r="AH48" i="2"/>
  <c r="AI48" i="2"/>
  <c r="I49" i="2"/>
  <c r="J49" i="2"/>
  <c r="K49" i="2"/>
  <c r="L49" i="2"/>
  <c r="M49" i="2"/>
  <c r="N49" i="2"/>
  <c r="O49" i="2"/>
  <c r="P49" i="2"/>
  <c r="Q49" i="2"/>
  <c r="R49" i="2"/>
  <c r="S49" i="2"/>
  <c r="T49" i="2"/>
  <c r="V49" i="2"/>
  <c r="Y49" i="2"/>
  <c r="Z49" i="2"/>
  <c r="AA49" i="2"/>
  <c r="AB49" i="2"/>
  <c r="AC49" i="2"/>
  <c r="AD49" i="2"/>
  <c r="AE49" i="2"/>
  <c r="AF49" i="2"/>
  <c r="AG49" i="2"/>
  <c r="AH49" i="2"/>
  <c r="AI49" i="2"/>
  <c r="I50" i="2"/>
  <c r="J50" i="2"/>
  <c r="K50" i="2"/>
  <c r="L50" i="2"/>
  <c r="M50" i="2"/>
  <c r="N50" i="2"/>
  <c r="O50" i="2"/>
  <c r="P50" i="2"/>
  <c r="Q50" i="2"/>
  <c r="R50" i="2"/>
  <c r="S50" i="2"/>
  <c r="T50" i="2"/>
  <c r="V50" i="2"/>
  <c r="Y50" i="2"/>
  <c r="Z50" i="2"/>
  <c r="AA50" i="2"/>
  <c r="AB50" i="2"/>
  <c r="AC50" i="2"/>
  <c r="AD50" i="2"/>
  <c r="AE50" i="2"/>
  <c r="AF50" i="2"/>
  <c r="AG50" i="2"/>
  <c r="AH50" i="2"/>
  <c r="AI50" i="2"/>
  <c r="I51" i="2"/>
  <c r="J51" i="2"/>
  <c r="K51" i="2"/>
  <c r="L51" i="2"/>
  <c r="M51" i="2"/>
  <c r="N51" i="2"/>
  <c r="O51" i="2"/>
  <c r="P51" i="2"/>
  <c r="Q51" i="2"/>
  <c r="R51" i="2"/>
  <c r="S51" i="2"/>
  <c r="T51" i="2"/>
  <c r="V51" i="2"/>
  <c r="Y51" i="2"/>
  <c r="Z51" i="2"/>
  <c r="AA51" i="2"/>
  <c r="AB51" i="2"/>
  <c r="AC51" i="2"/>
  <c r="AD51" i="2"/>
  <c r="AE51" i="2"/>
  <c r="AF51" i="2"/>
  <c r="AG51" i="2"/>
  <c r="AH51" i="2"/>
  <c r="AI51" i="2"/>
  <c r="I52" i="2"/>
  <c r="J52" i="2"/>
  <c r="K52" i="2"/>
  <c r="L52" i="2"/>
  <c r="M52" i="2"/>
  <c r="N52" i="2"/>
  <c r="O52" i="2"/>
  <c r="P52" i="2"/>
  <c r="Q52" i="2"/>
  <c r="R52" i="2"/>
  <c r="S52" i="2"/>
  <c r="T52" i="2"/>
  <c r="V52" i="2"/>
  <c r="Y52" i="2"/>
  <c r="Z52" i="2"/>
  <c r="AA52" i="2"/>
  <c r="AB52" i="2"/>
  <c r="AC52" i="2"/>
  <c r="AD52" i="2"/>
  <c r="AE52" i="2"/>
  <c r="AF52" i="2"/>
  <c r="AG52" i="2"/>
  <c r="AH52" i="2"/>
  <c r="AI52" i="2"/>
  <c r="I53" i="2"/>
  <c r="J53" i="2"/>
  <c r="K53" i="2"/>
  <c r="L53" i="2"/>
  <c r="M53" i="2"/>
  <c r="N53" i="2"/>
  <c r="O53" i="2"/>
  <c r="P53" i="2"/>
  <c r="Q53" i="2"/>
  <c r="R53" i="2"/>
  <c r="S53" i="2"/>
  <c r="T53" i="2"/>
  <c r="V53" i="2"/>
  <c r="Y53" i="2"/>
  <c r="Z53" i="2"/>
  <c r="AA53" i="2"/>
  <c r="AB53" i="2"/>
  <c r="AC53" i="2"/>
  <c r="AD53" i="2"/>
  <c r="AE53" i="2"/>
  <c r="AF53" i="2"/>
  <c r="AG53" i="2"/>
  <c r="AH53" i="2"/>
  <c r="AI53" i="2"/>
  <c r="I54" i="2"/>
  <c r="J54" i="2"/>
  <c r="K54" i="2"/>
  <c r="L54" i="2"/>
  <c r="M54" i="2"/>
  <c r="N54" i="2"/>
  <c r="O54" i="2"/>
  <c r="P54" i="2"/>
  <c r="Q54" i="2"/>
  <c r="R54" i="2"/>
  <c r="S54" i="2"/>
  <c r="T54" i="2"/>
  <c r="V54" i="2"/>
  <c r="Y54" i="2"/>
  <c r="Z54" i="2"/>
  <c r="AA54" i="2"/>
  <c r="AB54" i="2"/>
  <c r="AC54" i="2"/>
  <c r="AD54" i="2"/>
  <c r="AE54" i="2"/>
  <c r="AF54" i="2"/>
  <c r="AG54" i="2"/>
  <c r="AH54" i="2"/>
  <c r="AI54" i="2"/>
  <c r="I55" i="2"/>
  <c r="J55" i="2"/>
  <c r="K55" i="2"/>
  <c r="L55" i="2"/>
  <c r="M55" i="2"/>
  <c r="N55" i="2"/>
  <c r="O55" i="2"/>
  <c r="P55" i="2"/>
  <c r="Q55" i="2"/>
  <c r="R55" i="2"/>
  <c r="S55" i="2"/>
  <c r="T55" i="2"/>
  <c r="V55" i="2"/>
  <c r="Y55" i="2"/>
  <c r="Z55" i="2"/>
  <c r="AA55" i="2"/>
  <c r="AB55" i="2"/>
  <c r="AC55" i="2"/>
  <c r="AD55" i="2"/>
  <c r="AE55" i="2"/>
  <c r="AF55" i="2"/>
  <c r="AG55" i="2"/>
  <c r="AH55" i="2"/>
  <c r="AI55" i="2"/>
  <c r="I56" i="2"/>
  <c r="J56" i="2"/>
  <c r="K56" i="2"/>
  <c r="L56" i="2"/>
  <c r="M56" i="2"/>
  <c r="N56" i="2"/>
  <c r="O56" i="2"/>
  <c r="P56" i="2"/>
  <c r="Q56" i="2"/>
  <c r="R56" i="2"/>
  <c r="S56" i="2"/>
  <c r="T56" i="2"/>
  <c r="V56" i="2"/>
  <c r="Y56" i="2"/>
  <c r="Z56" i="2"/>
  <c r="AA56" i="2"/>
  <c r="AB56" i="2"/>
  <c r="AC56" i="2"/>
  <c r="AD56" i="2"/>
  <c r="AE56" i="2"/>
  <c r="AF56" i="2"/>
  <c r="AG56" i="2"/>
  <c r="AH56" i="2"/>
  <c r="AI56" i="2"/>
  <c r="I57" i="2"/>
  <c r="J57" i="2"/>
  <c r="K57" i="2"/>
  <c r="L57" i="2"/>
  <c r="M57" i="2"/>
  <c r="N57" i="2"/>
  <c r="O57" i="2"/>
  <c r="P57" i="2"/>
  <c r="Q57" i="2"/>
  <c r="R57" i="2"/>
  <c r="S57" i="2"/>
  <c r="T57" i="2"/>
  <c r="V57" i="2"/>
  <c r="Y57" i="2"/>
  <c r="Z57" i="2"/>
  <c r="AA57" i="2"/>
  <c r="AB57" i="2"/>
  <c r="AC57" i="2"/>
  <c r="AD57" i="2"/>
  <c r="AE57" i="2"/>
  <c r="AF57" i="2"/>
  <c r="AG57" i="2"/>
  <c r="AH57" i="2"/>
  <c r="AI57" i="2"/>
  <c r="I58" i="2"/>
  <c r="J58" i="2"/>
  <c r="K58" i="2"/>
  <c r="L58" i="2"/>
  <c r="M58" i="2"/>
  <c r="N58" i="2"/>
  <c r="O58" i="2"/>
  <c r="P58" i="2"/>
  <c r="Q58" i="2"/>
  <c r="R58" i="2"/>
  <c r="S58" i="2"/>
  <c r="T58" i="2"/>
  <c r="V58" i="2"/>
  <c r="Y58" i="2"/>
  <c r="Z58" i="2"/>
  <c r="AA58" i="2"/>
  <c r="AB58" i="2"/>
  <c r="AC58" i="2"/>
  <c r="AD58" i="2"/>
  <c r="AE58" i="2"/>
  <c r="AF58" i="2"/>
  <c r="AG58" i="2"/>
  <c r="AH58" i="2"/>
  <c r="AI58" i="2"/>
  <c r="I59" i="2"/>
  <c r="J59" i="2"/>
  <c r="K59" i="2"/>
  <c r="L59" i="2"/>
  <c r="M59" i="2"/>
  <c r="N59" i="2"/>
  <c r="O59" i="2"/>
  <c r="P59" i="2"/>
  <c r="Q59" i="2"/>
  <c r="R59" i="2"/>
  <c r="S59" i="2"/>
  <c r="T59" i="2"/>
  <c r="V59" i="2"/>
  <c r="Y59" i="2"/>
  <c r="Z59" i="2"/>
  <c r="AA59" i="2"/>
  <c r="AB59" i="2"/>
  <c r="AC59" i="2"/>
  <c r="AD59" i="2"/>
  <c r="AE59" i="2"/>
  <c r="AF59" i="2"/>
  <c r="AG59" i="2"/>
  <c r="AH59" i="2"/>
  <c r="AI59" i="2"/>
  <c r="I60" i="2"/>
  <c r="J60" i="2"/>
  <c r="K60" i="2"/>
  <c r="L60" i="2"/>
  <c r="M60" i="2"/>
  <c r="N60" i="2"/>
  <c r="O60" i="2"/>
  <c r="P60" i="2"/>
  <c r="Q60" i="2"/>
  <c r="R60" i="2"/>
  <c r="S60" i="2"/>
  <c r="T60" i="2"/>
  <c r="V60" i="2"/>
  <c r="Y60" i="2"/>
  <c r="Z60" i="2"/>
  <c r="AA60" i="2"/>
  <c r="AB60" i="2"/>
  <c r="AC60" i="2"/>
  <c r="AD60" i="2"/>
  <c r="AE60" i="2"/>
  <c r="AF60" i="2"/>
  <c r="AG60" i="2"/>
  <c r="AH60" i="2"/>
  <c r="AI60" i="2"/>
  <c r="I61" i="2"/>
  <c r="J61" i="2"/>
  <c r="K61" i="2"/>
  <c r="L61" i="2"/>
  <c r="M61" i="2"/>
  <c r="N61" i="2"/>
  <c r="O61" i="2"/>
  <c r="P61" i="2"/>
  <c r="Q61" i="2"/>
  <c r="R61" i="2"/>
  <c r="S61" i="2"/>
  <c r="T61" i="2"/>
  <c r="V61" i="2"/>
  <c r="Y61" i="2"/>
  <c r="Z61" i="2"/>
  <c r="AA61" i="2"/>
  <c r="AB61" i="2"/>
  <c r="AC61" i="2"/>
  <c r="AD61" i="2"/>
  <c r="AE61" i="2"/>
  <c r="AF61" i="2"/>
  <c r="AG61" i="2"/>
  <c r="AH61" i="2"/>
  <c r="AI61" i="2"/>
  <c r="I62" i="2"/>
  <c r="J62" i="2"/>
  <c r="K62" i="2"/>
  <c r="L62" i="2"/>
  <c r="M62" i="2"/>
  <c r="N62" i="2"/>
  <c r="O62" i="2"/>
  <c r="P62" i="2"/>
  <c r="Q62" i="2"/>
  <c r="R62" i="2"/>
  <c r="S62" i="2"/>
  <c r="T62" i="2"/>
  <c r="V62" i="2"/>
  <c r="Y62" i="2"/>
  <c r="Z62" i="2"/>
  <c r="AA62" i="2"/>
  <c r="AB62" i="2"/>
  <c r="AC62" i="2"/>
  <c r="AD62" i="2"/>
  <c r="AE62" i="2"/>
  <c r="AF62" i="2"/>
  <c r="AG62" i="2"/>
  <c r="AH62" i="2"/>
  <c r="AI62" i="2"/>
  <c r="I63" i="2"/>
  <c r="J63" i="2"/>
  <c r="K63" i="2"/>
  <c r="L63" i="2"/>
  <c r="M63" i="2"/>
  <c r="N63" i="2"/>
  <c r="O63" i="2"/>
  <c r="P63" i="2"/>
  <c r="Q63" i="2"/>
  <c r="R63" i="2"/>
  <c r="S63" i="2"/>
  <c r="T63" i="2"/>
  <c r="V63" i="2"/>
  <c r="Y63" i="2"/>
  <c r="Z63" i="2"/>
  <c r="AA63" i="2"/>
  <c r="AB63" i="2"/>
  <c r="AC63" i="2"/>
  <c r="AD63" i="2"/>
  <c r="AE63" i="2"/>
  <c r="AF63" i="2"/>
  <c r="AG63" i="2"/>
  <c r="AH63" i="2"/>
  <c r="AI63" i="2"/>
  <c r="I64" i="2"/>
  <c r="J64" i="2"/>
  <c r="K64" i="2"/>
  <c r="L64" i="2"/>
  <c r="M64" i="2"/>
  <c r="N64" i="2"/>
  <c r="O64" i="2"/>
  <c r="P64" i="2"/>
  <c r="Q64" i="2"/>
  <c r="R64" i="2"/>
  <c r="S64" i="2"/>
  <c r="T64" i="2"/>
  <c r="V64" i="2"/>
  <c r="Y64" i="2"/>
  <c r="Z64" i="2"/>
  <c r="AA64" i="2"/>
  <c r="AB64" i="2"/>
  <c r="AC64" i="2"/>
  <c r="AD64" i="2"/>
  <c r="AE64" i="2"/>
  <c r="AF64" i="2"/>
  <c r="AG64" i="2"/>
  <c r="AH64" i="2"/>
  <c r="AI64" i="2"/>
  <c r="I65" i="2"/>
  <c r="J65" i="2"/>
  <c r="K65" i="2"/>
  <c r="L65" i="2"/>
  <c r="M65" i="2"/>
  <c r="N65" i="2"/>
  <c r="O65" i="2"/>
  <c r="P65" i="2"/>
  <c r="Q65" i="2"/>
  <c r="R65" i="2"/>
  <c r="S65" i="2"/>
  <c r="T65" i="2"/>
  <c r="V65" i="2"/>
  <c r="Y65" i="2"/>
  <c r="Z65" i="2"/>
  <c r="AA65" i="2"/>
  <c r="AB65" i="2"/>
  <c r="AC65" i="2"/>
  <c r="AD65" i="2"/>
  <c r="AE65" i="2"/>
  <c r="AF65" i="2"/>
  <c r="AG65" i="2"/>
  <c r="AH65" i="2"/>
  <c r="AI65" i="2"/>
  <c r="I66" i="2"/>
  <c r="J66" i="2"/>
  <c r="K66" i="2"/>
  <c r="L66" i="2"/>
  <c r="M66" i="2"/>
  <c r="N66" i="2"/>
  <c r="O66" i="2"/>
  <c r="P66" i="2"/>
  <c r="Q66" i="2"/>
  <c r="R66" i="2"/>
  <c r="S66" i="2"/>
  <c r="T66" i="2"/>
  <c r="V66" i="2"/>
  <c r="Y66" i="2"/>
  <c r="Z66" i="2"/>
  <c r="AA66" i="2"/>
  <c r="AB66" i="2"/>
  <c r="AC66" i="2"/>
  <c r="AD66" i="2"/>
  <c r="AE66" i="2"/>
  <c r="AF66" i="2"/>
  <c r="AG66" i="2"/>
  <c r="AH66" i="2"/>
  <c r="AI66" i="2"/>
  <c r="I67" i="2"/>
  <c r="J67" i="2"/>
  <c r="K67" i="2"/>
  <c r="L67" i="2"/>
  <c r="M67" i="2"/>
  <c r="N67" i="2"/>
  <c r="O67" i="2"/>
  <c r="P67" i="2"/>
  <c r="Q67" i="2"/>
  <c r="R67" i="2"/>
  <c r="S67" i="2"/>
  <c r="T67" i="2"/>
  <c r="V67" i="2"/>
  <c r="Y67" i="2"/>
  <c r="Z67" i="2"/>
  <c r="AA67" i="2"/>
  <c r="AB67" i="2"/>
  <c r="AC67" i="2"/>
  <c r="AD67" i="2"/>
  <c r="AE67" i="2"/>
  <c r="AF67" i="2"/>
  <c r="AG67" i="2"/>
  <c r="AH67" i="2"/>
  <c r="AI67" i="2"/>
  <c r="I68" i="2"/>
  <c r="J68" i="2"/>
  <c r="K68" i="2"/>
  <c r="L68" i="2"/>
  <c r="M68" i="2"/>
  <c r="N68" i="2"/>
  <c r="O68" i="2"/>
  <c r="P68" i="2"/>
  <c r="Q68" i="2"/>
  <c r="R68" i="2"/>
  <c r="S68" i="2"/>
  <c r="T68" i="2"/>
  <c r="V68" i="2"/>
  <c r="Y68" i="2"/>
  <c r="Z68" i="2"/>
  <c r="AA68" i="2"/>
  <c r="AB68" i="2"/>
  <c r="AC68" i="2"/>
  <c r="AD68" i="2"/>
  <c r="AE68" i="2"/>
  <c r="AF68" i="2"/>
  <c r="AG68" i="2"/>
  <c r="AH68" i="2"/>
  <c r="AI68" i="2"/>
  <c r="I69" i="2"/>
  <c r="J69" i="2"/>
  <c r="K69" i="2"/>
  <c r="L69" i="2"/>
  <c r="M69" i="2"/>
  <c r="N69" i="2"/>
  <c r="O69" i="2"/>
  <c r="P69" i="2"/>
  <c r="Q69" i="2"/>
  <c r="R69" i="2"/>
  <c r="S69" i="2"/>
  <c r="T69" i="2"/>
  <c r="V69" i="2"/>
  <c r="Y69" i="2"/>
  <c r="Z69" i="2"/>
  <c r="AA69" i="2"/>
  <c r="AB69" i="2"/>
  <c r="AC69" i="2"/>
  <c r="AD69" i="2"/>
  <c r="AE69" i="2"/>
  <c r="AF69" i="2"/>
  <c r="AG69" i="2"/>
  <c r="AH69" i="2"/>
  <c r="AI69" i="2"/>
  <c r="I70" i="2"/>
  <c r="J70" i="2"/>
  <c r="K70" i="2"/>
  <c r="L70" i="2"/>
  <c r="M70" i="2"/>
  <c r="N70" i="2"/>
  <c r="O70" i="2"/>
  <c r="P70" i="2"/>
  <c r="Q70" i="2"/>
  <c r="R70" i="2"/>
  <c r="S70" i="2"/>
  <c r="T70" i="2"/>
  <c r="V70" i="2"/>
  <c r="Y70" i="2"/>
  <c r="Z70" i="2"/>
  <c r="AA70" i="2"/>
  <c r="AB70" i="2"/>
  <c r="AC70" i="2"/>
  <c r="AD70" i="2"/>
  <c r="AE70" i="2"/>
  <c r="AF70" i="2"/>
  <c r="AG70" i="2"/>
  <c r="AH70" i="2"/>
  <c r="AI70" i="2"/>
  <c r="I71" i="2"/>
  <c r="J71" i="2"/>
  <c r="K71" i="2"/>
  <c r="L71" i="2"/>
  <c r="M71" i="2"/>
  <c r="N71" i="2"/>
  <c r="O71" i="2"/>
  <c r="P71" i="2"/>
  <c r="Q71" i="2"/>
  <c r="R71" i="2"/>
  <c r="S71" i="2"/>
  <c r="T71" i="2"/>
  <c r="V71" i="2"/>
  <c r="Y71" i="2"/>
  <c r="Z71" i="2"/>
  <c r="AA71" i="2"/>
  <c r="AB71" i="2"/>
  <c r="AC71" i="2"/>
  <c r="AD71" i="2"/>
  <c r="AE71" i="2"/>
  <c r="AF71" i="2"/>
  <c r="AG71" i="2"/>
  <c r="AH71" i="2"/>
  <c r="AI71" i="2"/>
  <c r="I72" i="2"/>
  <c r="J72" i="2"/>
  <c r="K72" i="2"/>
  <c r="L72" i="2"/>
  <c r="M72" i="2"/>
  <c r="N72" i="2"/>
  <c r="O72" i="2"/>
  <c r="P72" i="2"/>
  <c r="Q72" i="2"/>
  <c r="R72" i="2"/>
  <c r="S72" i="2"/>
  <c r="T72" i="2"/>
  <c r="V72" i="2"/>
  <c r="Y72" i="2"/>
  <c r="Z72" i="2"/>
  <c r="AA72" i="2"/>
  <c r="AB72" i="2"/>
  <c r="AC72" i="2"/>
  <c r="AD72" i="2"/>
  <c r="AE72" i="2"/>
  <c r="AF72" i="2"/>
  <c r="AG72" i="2"/>
  <c r="AH72" i="2"/>
  <c r="AI72" i="2"/>
  <c r="I73" i="2"/>
  <c r="J73" i="2"/>
  <c r="K73" i="2"/>
  <c r="L73" i="2"/>
  <c r="M73" i="2"/>
  <c r="N73" i="2"/>
  <c r="O73" i="2"/>
  <c r="P73" i="2"/>
  <c r="Q73" i="2"/>
  <c r="R73" i="2"/>
  <c r="S73" i="2"/>
  <c r="T73" i="2"/>
  <c r="V73" i="2"/>
  <c r="Y73" i="2"/>
  <c r="Z73" i="2"/>
  <c r="AA73" i="2"/>
  <c r="AB73" i="2"/>
  <c r="AC73" i="2"/>
  <c r="AD73" i="2"/>
  <c r="AE73" i="2"/>
  <c r="AF73" i="2"/>
  <c r="AG73" i="2"/>
  <c r="AH73" i="2"/>
  <c r="AI73" i="2"/>
  <c r="I74" i="2"/>
  <c r="J74" i="2"/>
  <c r="K74" i="2"/>
  <c r="L74" i="2"/>
  <c r="M74" i="2"/>
  <c r="N74" i="2"/>
  <c r="O74" i="2"/>
  <c r="P74" i="2"/>
  <c r="Q74" i="2"/>
  <c r="R74" i="2"/>
  <c r="S74" i="2"/>
  <c r="T74" i="2"/>
  <c r="V74" i="2"/>
  <c r="Y74" i="2"/>
  <c r="Z74" i="2"/>
  <c r="AA74" i="2"/>
  <c r="AB74" i="2"/>
  <c r="AC74" i="2"/>
  <c r="AD74" i="2"/>
  <c r="AE74" i="2"/>
  <c r="AF74" i="2"/>
  <c r="AG74" i="2"/>
  <c r="AH74" i="2"/>
  <c r="AI74" i="2"/>
  <c r="I75" i="2"/>
  <c r="J75" i="2"/>
  <c r="K75" i="2"/>
  <c r="L75" i="2"/>
  <c r="M75" i="2"/>
  <c r="N75" i="2"/>
  <c r="O75" i="2"/>
  <c r="P75" i="2"/>
  <c r="Q75" i="2"/>
  <c r="R75" i="2"/>
  <c r="S75" i="2"/>
  <c r="T75" i="2"/>
  <c r="V75" i="2"/>
  <c r="Y75" i="2"/>
  <c r="Z75" i="2"/>
  <c r="AA75" i="2"/>
  <c r="AB75" i="2"/>
  <c r="AC75" i="2"/>
  <c r="AD75" i="2"/>
  <c r="AE75" i="2"/>
  <c r="AF75" i="2"/>
  <c r="AG75" i="2"/>
  <c r="AH75" i="2"/>
  <c r="AI75" i="2"/>
  <c r="I76" i="2"/>
  <c r="J76" i="2"/>
  <c r="K76" i="2"/>
  <c r="L76" i="2"/>
  <c r="M76" i="2"/>
  <c r="N76" i="2"/>
  <c r="O76" i="2"/>
  <c r="P76" i="2"/>
  <c r="Q76" i="2"/>
  <c r="R76" i="2"/>
  <c r="S76" i="2"/>
  <c r="T76" i="2"/>
  <c r="V76" i="2"/>
  <c r="Y76" i="2"/>
  <c r="Z76" i="2"/>
  <c r="AA76" i="2"/>
  <c r="AB76" i="2"/>
  <c r="AC76" i="2"/>
  <c r="AD76" i="2"/>
  <c r="AE76" i="2"/>
  <c r="AF76" i="2"/>
  <c r="AG76" i="2"/>
  <c r="AH76" i="2"/>
  <c r="AI76" i="2"/>
  <c r="I77" i="2"/>
  <c r="J77" i="2"/>
  <c r="K77" i="2"/>
  <c r="L77" i="2"/>
  <c r="M77" i="2"/>
  <c r="N77" i="2"/>
  <c r="O77" i="2"/>
  <c r="P77" i="2"/>
  <c r="Q77" i="2"/>
  <c r="R77" i="2"/>
  <c r="S77" i="2"/>
  <c r="T77" i="2"/>
  <c r="V77" i="2"/>
  <c r="Y77" i="2"/>
  <c r="Z77" i="2"/>
  <c r="AA77" i="2"/>
  <c r="AB77" i="2"/>
  <c r="AC77" i="2"/>
  <c r="AD77" i="2"/>
  <c r="AE77" i="2"/>
  <c r="AF77" i="2"/>
  <c r="AG77" i="2"/>
  <c r="AH77" i="2"/>
  <c r="AI77" i="2"/>
  <c r="I78" i="2"/>
  <c r="J78" i="2"/>
  <c r="K78" i="2"/>
  <c r="L78" i="2"/>
  <c r="M78" i="2"/>
  <c r="N78" i="2"/>
  <c r="O78" i="2"/>
  <c r="P78" i="2"/>
  <c r="Q78" i="2"/>
  <c r="R78" i="2"/>
  <c r="S78" i="2"/>
  <c r="T78" i="2"/>
  <c r="V78" i="2"/>
  <c r="Y78" i="2"/>
  <c r="Z78" i="2"/>
  <c r="AA78" i="2"/>
  <c r="AB78" i="2"/>
  <c r="AC78" i="2"/>
  <c r="AD78" i="2"/>
  <c r="AE78" i="2"/>
  <c r="AF78" i="2"/>
  <c r="AG78" i="2"/>
  <c r="AH78" i="2"/>
  <c r="AI78" i="2"/>
  <c r="I79" i="2"/>
  <c r="J79" i="2"/>
  <c r="K79" i="2"/>
  <c r="L79" i="2"/>
  <c r="M79" i="2"/>
  <c r="N79" i="2"/>
  <c r="O79" i="2"/>
  <c r="P79" i="2"/>
  <c r="Q79" i="2"/>
  <c r="R79" i="2"/>
  <c r="S79" i="2"/>
  <c r="T79" i="2"/>
  <c r="V79" i="2"/>
  <c r="Y79" i="2"/>
  <c r="Z79" i="2"/>
  <c r="AA79" i="2"/>
  <c r="AB79" i="2"/>
  <c r="AC79" i="2"/>
  <c r="AD79" i="2"/>
  <c r="AE79" i="2"/>
  <c r="AF79" i="2"/>
  <c r="AG79" i="2"/>
  <c r="AH79" i="2"/>
  <c r="AI79" i="2"/>
  <c r="I80" i="2"/>
  <c r="J80" i="2"/>
  <c r="K80" i="2"/>
  <c r="L80" i="2"/>
  <c r="M80" i="2"/>
  <c r="N80" i="2"/>
  <c r="O80" i="2"/>
  <c r="P80" i="2"/>
  <c r="Q80" i="2"/>
  <c r="R80" i="2"/>
  <c r="S80" i="2"/>
  <c r="T80" i="2"/>
  <c r="V80" i="2"/>
  <c r="Y80" i="2"/>
  <c r="Z80" i="2"/>
  <c r="AA80" i="2"/>
  <c r="AB80" i="2"/>
  <c r="AC80" i="2"/>
  <c r="AD80" i="2"/>
  <c r="AE80" i="2"/>
  <c r="AF80" i="2"/>
  <c r="AG80" i="2"/>
  <c r="AH80" i="2"/>
  <c r="AI80" i="2"/>
  <c r="I81" i="2"/>
  <c r="J81" i="2"/>
  <c r="K81" i="2"/>
  <c r="L81" i="2"/>
  <c r="M81" i="2"/>
  <c r="N81" i="2"/>
  <c r="O81" i="2"/>
  <c r="P81" i="2"/>
  <c r="Q81" i="2"/>
  <c r="R81" i="2"/>
  <c r="S81" i="2"/>
  <c r="T81" i="2"/>
  <c r="V81" i="2"/>
  <c r="Y81" i="2"/>
  <c r="Z81" i="2"/>
  <c r="AA81" i="2"/>
  <c r="AB81" i="2"/>
  <c r="AC81" i="2"/>
  <c r="AD81" i="2"/>
  <c r="AE81" i="2"/>
  <c r="AF81" i="2"/>
  <c r="AG81" i="2"/>
  <c r="AH81" i="2"/>
  <c r="AI81" i="2"/>
  <c r="I82" i="2"/>
  <c r="J82" i="2"/>
  <c r="K82" i="2"/>
  <c r="L82" i="2"/>
  <c r="M82" i="2"/>
  <c r="N82" i="2"/>
  <c r="O82" i="2"/>
  <c r="P82" i="2"/>
  <c r="Q82" i="2"/>
  <c r="R82" i="2"/>
  <c r="S82" i="2"/>
  <c r="T82" i="2"/>
  <c r="V82" i="2"/>
  <c r="Y82" i="2"/>
  <c r="Z82" i="2"/>
  <c r="AA82" i="2"/>
  <c r="AB82" i="2"/>
  <c r="AC82" i="2"/>
  <c r="AD82" i="2"/>
  <c r="AE82" i="2"/>
  <c r="AF82" i="2"/>
  <c r="AG82" i="2"/>
  <c r="AH82" i="2"/>
  <c r="AI82" i="2"/>
  <c r="I83" i="2"/>
  <c r="J83" i="2"/>
  <c r="K83" i="2"/>
  <c r="L83" i="2"/>
  <c r="M83" i="2"/>
  <c r="N83" i="2"/>
  <c r="O83" i="2"/>
  <c r="P83" i="2"/>
  <c r="Q83" i="2"/>
  <c r="R83" i="2"/>
  <c r="S83" i="2"/>
  <c r="T83" i="2"/>
  <c r="V83" i="2"/>
  <c r="Y83" i="2"/>
  <c r="Z83" i="2"/>
  <c r="AA83" i="2"/>
  <c r="AB83" i="2"/>
  <c r="AC83" i="2"/>
  <c r="AD83" i="2"/>
  <c r="AE83" i="2"/>
  <c r="AF83" i="2"/>
  <c r="AG83" i="2"/>
  <c r="AH83" i="2"/>
  <c r="AI83" i="2"/>
  <c r="I84" i="2"/>
  <c r="J84" i="2"/>
  <c r="K84" i="2"/>
  <c r="L84" i="2"/>
  <c r="M84" i="2"/>
  <c r="N84" i="2"/>
  <c r="O84" i="2"/>
  <c r="P84" i="2"/>
  <c r="Q84" i="2"/>
  <c r="R84" i="2"/>
  <c r="S84" i="2"/>
  <c r="T84" i="2"/>
  <c r="V84" i="2"/>
  <c r="Y84" i="2"/>
  <c r="Z84" i="2"/>
  <c r="AA84" i="2"/>
  <c r="AB84" i="2"/>
  <c r="AC84" i="2"/>
  <c r="AD84" i="2"/>
  <c r="AE84" i="2"/>
  <c r="AF84" i="2"/>
  <c r="AG84" i="2"/>
  <c r="AH84" i="2"/>
  <c r="AI84" i="2"/>
  <c r="I85" i="2"/>
  <c r="J85" i="2"/>
  <c r="K85" i="2"/>
  <c r="L85" i="2"/>
  <c r="M85" i="2"/>
  <c r="N85" i="2"/>
  <c r="O85" i="2"/>
  <c r="P85" i="2"/>
  <c r="Q85" i="2"/>
  <c r="R85" i="2"/>
  <c r="S85" i="2"/>
  <c r="T85" i="2"/>
  <c r="V85" i="2"/>
  <c r="Y85" i="2"/>
  <c r="Z85" i="2"/>
  <c r="AA85" i="2"/>
  <c r="AB85" i="2"/>
  <c r="AC85" i="2"/>
  <c r="AD85" i="2"/>
  <c r="AE85" i="2"/>
  <c r="AF85" i="2"/>
  <c r="AG85" i="2"/>
  <c r="AH85" i="2"/>
  <c r="AI85" i="2"/>
  <c r="I86" i="2"/>
  <c r="J86" i="2"/>
  <c r="K86" i="2"/>
  <c r="L86" i="2"/>
  <c r="M86" i="2"/>
  <c r="N86" i="2"/>
  <c r="O86" i="2"/>
  <c r="P86" i="2"/>
  <c r="Q86" i="2"/>
  <c r="R86" i="2"/>
  <c r="S86" i="2"/>
  <c r="T86" i="2"/>
  <c r="V86" i="2"/>
  <c r="Y86" i="2"/>
  <c r="Z86" i="2"/>
  <c r="AA86" i="2"/>
  <c r="AB86" i="2"/>
  <c r="AC86" i="2"/>
  <c r="AD86" i="2"/>
  <c r="AE86" i="2"/>
  <c r="AF86" i="2"/>
  <c r="AG86" i="2"/>
  <c r="AH86" i="2"/>
  <c r="AI86" i="2"/>
  <c r="I87" i="2"/>
  <c r="J87" i="2"/>
  <c r="K87" i="2"/>
  <c r="L87" i="2"/>
  <c r="M87" i="2"/>
  <c r="N87" i="2"/>
  <c r="O87" i="2"/>
  <c r="P87" i="2"/>
  <c r="Q87" i="2"/>
  <c r="R87" i="2"/>
  <c r="S87" i="2"/>
  <c r="T87" i="2"/>
  <c r="V87" i="2"/>
  <c r="Y87" i="2"/>
  <c r="Z87" i="2"/>
  <c r="AA87" i="2"/>
  <c r="AB87" i="2"/>
  <c r="AC87" i="2"/>
  <c r="AD87" i="2"/>
  <c r="AE87" i="2"/>
  <c r="AF87" i="2"/>
  <c r="AG87" i="2"/>
  <c r="AH87" i="2"/>
  <c r="AI87" i="2"/>
  <c r="I88" i="2"/>
  <c r="J88" i="2"/>
  <c r="K88" i="2"/>
  <c r="L88" i="2"/>
  <c r="M88" i="2"/>
  <c r="N88" i="2"/>
  <c r="O88" i="2"/>
  <c r="P88" i="2"/>
  <c r="Q88" i="2"/>
  <c r="R88" i="2"/>
  <c r="S88" i="2"/>
  <c r="T88" i="2"/>
  <c r="V88" i="2"/>
  <c r="Y88" i="2"/>
  <c r="Z88" i="2"/>
  <c r="AA88" i="2"/>
  <c r="AB88" i="2"/>
  <c r="AC88" i="2"/>
  <c r="AD88" i="2"/>
  <c r="AE88" i="2"/>
  <c r="AF88" i="2"/>
  <c r="AG88" i="2"/>
  <c r="AH88" i="2"/>
  <c r="AI88" i="2"/>
  <c r="I89" i="2"/>
  <c r="J89" i="2"/>
  <c r="K89" i="2"/>
  <c r="L89" i="2"/>
  <c r="M89" i="2"/>
  <c r="N89" i="2"/>
  <c r="O89" i="2"/>
  <c r="P89" i="2"/>
  <c r="Q89" i="2"/>
  <c r="R89" i="2"/>
  <c r="S89" i="2"/>
  <c r="T89" i="2"/>
  <c r="V89" i="2"/>
  <c r="Y89" i="2"/>
  <c r="Z89" i="2"/>
  <c r="AA89" i="2"/>
  <c r="AB89" i="2"/>
  <c r="AC89" i="2"/>
  <c r="AD89" i="2"/>
  <c r="AE89" i="2"/>
  <c r="AF89" i="2"/>
  <c r="AG89" i="2"/>
  <c r="AH89" i="2"/>
  <c r="AI89" i="2"/>
  <c r="I90" i="2"/>
  <c r="J90" i="2"/>
  <c r="K90" i="2"/>
  <c r="L90" i="2"/>
  <c r="M90" i="2"/>
  <c r="N90" i="2"/>
  <c r="O90" i="2"/>
  <c r="P90" i="2"/>
  <c r="Q90" i="2"/>
  <c r="R90" i="2"/>
  <c r="S90" i="2"/>
  <c r="T90" i="2"/>
  <c r="V90" i="2"/>
  <c r="Y90" i="2"/>
  <c r="Z90" i="2"/>
  <c r="AA90" i="2"/>
  <c r="AB90" i="2"/>
  <c r="AC90" i="2"/>
  <c r="AD90" i="2"/>
  <c r="AE90" i="2"/>
  <c r="AF90" i="2"/>
  <c r="AG90" i="2"/>
  <c r="AH90" i="2"/>
  <c r="AI90" i="2"/>
  <c r="I91" i="2"/>
  <c r="J91" i="2"/>
  <c r="K91" i="2"/>
  <c r="L91" i="2"/>
  <c r="M91" i="2"/>
  <c r="N91" i="2"/>
  <c r="O91" i="2"/>
  <c r="P91" i="2"/>
  <c r="Q91" i="2"/>
  <c r="R91" i="2"/>
  <c r="S91" i="2"/>
  <c r="T91" i="2"/>
  <c r="V91" i="2"/>
  <c r="Y91" i="2"/>
  <c r="Z91" i="2"/>
  <c r="AA91" i="2"/>
  <c r="AB91" i="2"/>
  <c r="AC91" i="2"/>
  <c r="AD91" i="2"/>
  <c r="AE91" i="2"/>
  <c r="AF91" i="2"/>
  <c r="AG91" i="2"/>
  <c r="AH91" i="2"/>
  <c r="AI91" i="2"/>
  <c r="I92" i="2"/>
  <c r="J92" i="2"/>
  <c r="K92" i="2"/>
  <c r="L92" i="2"/>
  <c r="M92" i="2"/>
  <c r="N92" i="2"/>
  <c r="O92" i="2"/>
  <c r="P92" i="2"/>
  <c r="Q92" i="2"/>
  <c r="R92" i="2"/>
  <c r="S92" i="2"/>
  <c r="T92" i="2"/>
  <c r="V92" i="2"/>
  <c r="Y92" i="2"/>
  <c r="Z92" i="2"/>
  <c r="AA92" i="2"/>
  <c r="AB92" i="2"/>
  <c r="AC92" i="2"/>
  <c r="AD92" i="2"/>
  <c r="AE92" i="2"/>
  <c r="AF92" i="2"/>
  <c r="AG92" i="2"/>
  <c r="AH92" i="2"/>
  <c r="AI92" i="2"/>
  <c r="I93" i="2"/>
  <c r="J93" i="2"/>
  <c r="K93" i="2"/>
  <c r="L93" i="2"/>
  <c r="M93" i="2"/>
  <c r="N93" i="2"/>
  <c r="O93" i="2"/>
  <c r="P93" i="2"/>
  <c r="Q93" i="2"/>
  <c r="R93" i="2"/>
  <c r="S93" i="2"/>
  <c r="T93" i="2"/>
  <c r="V93" i="2"/>
  <c r="Y93" i="2"/>
  <c r="Z93" i="2"/>
  <c r="AA93" i="2"/>
  <c r="AB93" i="2"/>
  <c r="AC93" i="2"/>
  <c r="AD93" i="2"/>
  <c r="AE93" i="2"/>
  <c r="AF93" i="2"/>
  <c r="AG93" i="2"/>
  <c r="AH93" i="2"/>
  <c r="AI93" i="2"/>
  <c r="I94" i="2"/>
  <c r="J94" i="2"/>
  <c r="K94" i="2"/>
  <c r="L94" i="2"/>
  <c r="M94" i="2"/>
  <c r="N94" i="2"/>
  <c r="O94" i="2"/>
  <c r="P94" i="2"/>
  <c r="Q94" i="2"/>
  <c r="R94" i="2"/>
  <c r="S94" i="2"/>
  <c r="T94" i="2"/>
  <c r="V94" i="2"/>
  <c r="Y94" i="2"/>
  <c r="Z94" i="2"/>
  <c r="AA94" i="2"/>
  <c r="AB94" i="2"/>
  <c r="AC94" i="2"/>
  <c r="AD94" i="2"/>
  <c r="AE94" i="2"/>
  <c r="AF94" i="2"/>
  <c r="AG94" i="2"/>
  <c r="AH94" i="2"/>
  <c r="AI94" i="2"/>
  <c r="I95" i="2"/>
  <c r="J95" i="2"/>
  <c r="K95" i="2"/>
  <c r="L95" i="2"/>
  <c r="M95" i="2"/>
  <c r="N95" i="2"/>
  <c r="O95" i="2"/>
  <c r="P95" i="2"/>
  <c r="Q95" i="2"/>
  <c r="R95" i="2"/>
  <c r="S95" i="2"/>
  <c r="T95" i="2"/>
  <c r="V95" i="2"/>
  <c r="Y95" i="2"/>
  <c r="Z95" i="2"/>
  <c r="AA95" i="2"/>
  <c r="AB95" i="2"/>
  <c r="AC95" i="2"/>
  <c r="AD95" i="2"/>
  <c r="AE95" i="2"/>
  <c r="AF95" i="2"/>
  <c r="AG95" i="2"/>
  <c r="AH95" i="2"/>
  <c r="AI95" i="2"/>
  <c r="I96" i="2"/>
  <c r="J96" i="2"/>
  <c r="K96" i="2"/>
  <c r="L96" i="2"/>
  <c r="M96" i="2"/>
  <c r="N96" i="2"/>
  <c r="O96" i="2"/>
  <c r="P96" i="2"/>
  <c r="Q96" i="2"/>
  <c r="R96" i="2"/>
  <c r="S96" i="2"/>
  <c r="T96" i="2"/>
  <c r="V96" i="2"/>
  <c r="Y96" i="2"/>
  <c r="Z96" i="2"/>
  <c r="AA96" i="2"/>
  <c r="AB96" i="2"/>
  <c r="AC96" i="2"/>
  <c r="AD96" i="2"/>
  <c r="AE96" i="2"/>
  <c r="AF96" i="2"/>
  <c r="AG96" i="2"/>
  <c r="AH96" i="2"/>
  <c r="AI96" i="2"/>
  <c r="I97" i="2"/>
  <c r="J97" i="2"/>
  <c r="K97" i="2"/>
  <c r="L97" i="2"/>
  <c r="M97" i="2"/>
  <c r="N97" i="2"/>
  <c r="O97" i="2"/>
  <c r="P97" i="2"/>
  <c r="Q97" i="2"/>
  <c r="R97" i="2"/>
  <c r="S97" i="2"/>
  <c r="T97" i="2"/>
  <c r="V97" i="2"/>
  <c r="Y97" i="2"/>
  <c r="Z97" i="2"/>
  <c r="AA97" i="2"/>
  <c r="AB97" i="2"/>
  <c r="AC97" i="2"/>
  <c r="AD97" i="2"/>
  <c r="AE97" i="2"/>
  <c r="AF97" i="2"/>
  <c r="AG97" i="2"/>
  <c r="AH97" i="2"/>
  <c r="AI97" i="2"/>
  <c r="I98" i="2"/>
  <c r="J98" i="2"/>
  <c r="K98" i="2"/>
  <c r="L98" i="2"/>
  <c r="M98" i="2"/>
  <c r="N98" i="2"/>
  <c r="O98" i="2"/>
  <c r="P98" i="2"/>
  <c r="Q98" i="2"/>
  <c r="R98" i="2"/>
  <c r="S98" i="2"/>
  <c r="T98" i="2"/>
  <c r="V98" i="2"/>
  <c r="Y98" i="2"/>
  <c r="Z98" i="2"/>
  <c r="AA98" i="2"/>
  <c r="AB98" i="2"/>
  <c r="AC98" i="2"/>
  <c r="AD98" i="2"/>
  <c r="AE98" i="2"/>
  <c r="AF98" i="2"/>
  <c r="AG98" i="2"/>
  <c r="AH98" i="2"/>
  <c r="AI98" i="2"/>
  <c r="I99" i="2"/>
  <c r="J99" i="2"/>
  <c r="K99" i="2"/>
  <c r="L99" i="2"/>
  <c r="M99" i="2"/>
  <c r="N99" i="2"/>
  <c r="O99" i="2"/>
  <c r="P99" i="2"/>
  <c r="Q99" i="2"/>
  <c r="R99" i="2"/>
  <c r="S99" i="2"/>
  <c r="T99" i="2"/>
  <c r="V99" i="2"/>
  <c r="Y99" i="2"/>
  <c r="Z99" i="2"/>
  <c r="AA99" i="2"/>
  <c r="AB99" i="2"/>
  <c r="AC99" i="2"/>
  <c r="AD99" i="2"/>
  <c r="AE99" i="2"/>
  <c r="AF99" i="2"/>
  <c r="AG99" i="2"/>
  <c r="AH99" i="2"/>
  <c r="AI99" i="2"/>
  <c r="I100" i="2"/>
  <c r="J100" i="2"/>
  <c r="K100" i="2"/>
  <c r="L100" i="2"/>
  <c r="M100" i="2"/>
  <c r="N100" i="2"/>
  <c r="O100" i="2"/>
  <c r="P100" i="2"/>
  <c r="Q100" i="2"/>
  <c r="R100" i="2"/>
  <c r="S100" i="2"/>
  <c r="T100" i="2"/>
  <c r="V100" i="2"/>
  <c r="Y100" i="2"/>
  <c r="Z100" i="2"/>
  <c r="AA100" i="2"/>
  <c r="AB100" i="2"/>
  <c r="AC100" i="2"/>
  <c r="AD100" i="2"/>
  <c r="AE100" i="2"/>
  <c r="AF100" i="2"/>
  <c r="AG100" i="2"/>
  <c r="AH100" i="2"/>
  <c r="AI100" i="2"/>
  <c r="I101" i="2"/>
  <c r="J101" i="2"/>
  <c r="K101" i="2"/>
  <c r="L101" i="2"/>
  <c r="M101" i="2"/>
  <c r="N101" i="2"/>
  <c r="O101" i="2"/>
  <c r="P101" i="2"/>
  <c r="Q101" i="2"/>
  <c r="R101" i="2"/>
  <c r="S101" i="2"/>
  <c r="T101" i="2"/>
  <c r="V101" i="2"/>
  <c r="Y101" i="2"/>
  <c r="Z101" i="2"/>
  <c r="AA101" i="2"/>
  <c r="AB101" i="2"/>
  <c r="AC101" i="2"/>
  <c r="AD101" i="2"/>
  <c r="AE101" i="2"/>
  <c r="AF101" i="2"/>
  <c r="AG101" i="2"/>
  <c r="AH101" i="2"/>
  <c r="AI101" i="2"/>
  <c r="I102" i="2"/>
  <c r="J102" i="2"/>
  <c r="K102" i="2"/>
  <c r="L102" i="2"/>
  <c r="M102" i="2"/>
  <c r="N102" i="2"/>
  <c r="O102" i="2"/>
  <c r="P102" i="2"/>
  <c r="Q102" i="2"/>
  <c r="R102" i="2"/>
  <c r="S102" i="2"/>
  <c r="T102" i="2"/>
  <c r="V102" i="2"/>
  <c r="Y102" i="2"/>
  <c r="Z102" i="2"/>
  <c r="AA102" i="2"/>
  <c r="AB102" i="2"/>
  <c r="AC102" i="2"/>
  <c r="AD102" i="2"/>
  <c r="AE102" i="2"/>
  <c r="AF102" i="2"/>
  <c r="AG102" i="2"/>
  <c r="AH102" i="2"/>
  <c r="AI102" i="2"/>
  <c r="I103" i="2"/>
  <c r="J103" i="2"/>
  <c r="K103" i="2"/>
  <c r="L103" i="2"/>
  <c r="M103" i="2"/>
  <c r="N103" i="2"/>
  <c r="O103" i="2"/>
  <c r="P103" i="2"/>
  <c r="Q103" i="2"/>
  <c r="R103" i="2"/>
  <c r="S103" i="2"/>
  <c r="T103" i="2"/>
  <c r="V103" i="2"/>
  <c r="Y103" i="2"/>
  <c r="Z103" i="2"/>
  <c r="AA103" i="2"/>
  <c r="AB103" i="2"/>
  <c r="AC103" i="2"/>
  <c r="AD103" i="2"/>
  <c r="AE103" i="2"/>
  <c r="AF103" i="2"/>
  <c r="AG103" i="2"/>
  <c r="AH103" i="2"/>
  <c r="AI103" i="2"/>
  <c r="I104" i="2"/>
  <c r="J104" i="2"/>
  <c r="K104" i="2"/>
  <c r="L104" i="2"/>
  <c r="M104" i="2"/>
  <c r="N104" i="2"/>
  <c r="O104" i="2"/>
  <c r="P104" i="2"/>
  <c r="Q104" i="2"/>
  <c r="R104" i="2"/>
  <c r="S104" i="2"/>
  <c r="T104" i="2"/>
  <c r="V104" i="2"/>
  <c r="Y104" i="2"/>
  <c r="Z104" i="2"/>
  <c r="AA104" i="2"/>
  <c r="AB104" i="2"/>
  <c r="AC104" i="2"/>
  <c r="AD104" i="2"/>
  <c r="AE104" i="2"/>
  <c r="AF104" i="2"/>
  <c r="AG104" i="2"/>
  <c r="AH104" i="2"/>
  <c r="AI104" i="2"/>
  <c r="I105" i="2"/>
  <c r="J105" i="2"/>
  <c r="K105" i="2"/>
  <c r="L105" i="2"/>
  <c r="M105" i="2"/>
  <c r="N105" i="2"/>
  <c r="O105" i="2"/>
  <c r="P105" i="2"/>
  <c r="Q105" i="2"/>
  <c r="R105" i="2"/>
  <c r="S105" i="2"/>
  <c r="T105" i="2"/>
  <c r="V105" i="2"/>
  <c r="Y105" i="2"/>
  <c r="Z105" i="2"/>
  <c r="AA105" i="2"/>
  <c r="AB105" i="2"/>
  <c r="AC105" i="2"/>
  <c r="AD105" i="2"/>
  <c r="AE105" i="2"/>
  <c r="AF105" i="2"/>
  <c r="AG105" i="2"/>
  <c r="AH105" i="2"/>
  <c r="AI105" i="2"/>
  <c r="I106" i="2"/>
  <c r="J106" i="2"/>
  <c r="K106" i="2"/>
  <c r="L106" i="2"/>
  <c r="M106" i="2"/>
  <c r="N106" i="2"/>
  <c r="O106" i="2"/>
  <c r="P106" i="2"/>
  <c r="Q106" i="2"/>
  <c r="R106" i="2"/>
  <c r="S106" i="2"/>
  <c r="T106" i="2"/>
  <c r="V106" i="2"/>
  <c r="Y106" i="2"/>
  <c r="Z106" i="2"/>
  <c r="AA106" i="2"/>
  <c r="AB106" i="2"/>
  <c r="AC106" i="2"/>
  <c r="AD106" i="2"/>
  <c r="AE106" i="2"/>
  <c r="AF106" i="2"/>
  <c r="AG106" i="2"/>
  <c r="AH106" i="2"/>
  <c r="AI106" i="2"/>
  <c r="I107" i="2"/>
  <c r="J107" i="2"/>
  <c r="K107" i="2"/>
  <c r="L107" i="2"/>
  <c r="M107" i="2"/>
  <c r="N107" i="2"/>
  <c r="O107" i="2"/>
  <c r="P107" i="2"/>
  <c r="Q107" i="2"/>
  <c r="R107" i="2"/>
  <c r="S107" i="2"/>
  <c r="T107" i="2"/>
  <c r="V107" i="2"/>
  <c r="Y107" i="2"/>
  <c r="Z107" i="2"/>
  <c r="AA107" i="2"/>
  <c r="AB107" i="2"/>
  <c r="AC107" i="2"/>
  <c r="AD107" i="2"/>
  <c r="AE107" i="2"/>
  <c r="AF107" i="2"/>
  <c r="AG107" i="2"/>
  <c r="AH107" i="2"/>
  <c r="AI107" i="2"/>
  <c r="I108" i="2"/>
  <c r="J108" i="2"/>
  <c r="K108" i="2"/>
  <c r="L108" i="2"/>
  <c r="M108" i="2"/>
  <c r="N108" i="2"/>
  <c r="O108" i="2"/>
  <c r="P108" i="2"/>
  <c r="Q108" i="2"/>
  <c r="R108" i="2"/>
  <c r="S108" i="2"/>
  <c r="T108" i="2"/>
  <c r="V108" i="2"/>
  <c r="Y108" i="2"/>
  <c r="Z108" i="2"/>
  <c r="AA108" i="2"/>
  <c r="AB108" i="2"/>
  <c r="AC108" i="2"/>
  <c r="AD108" i="2"/>
  <c r="AE108" i="2"/>
  <c r="AF108" i="2"/>
  <c r="AG108" i="2"/>
  <c r="AH108" i="2"/>
  <c r="AI108" i="2"/>
  <c r="I109" i="2"/>
  <c r="J109" i="2"/>
  <c r="K109" i="2"/>
  <c r="L109" i="2"/>
  <c r="M109" i="2"/>
  <c r="N109" i="2"/>
  <c r="O109" i="2"/>
  <c r="P109" i="2"/>
  <c r="Q109" i="2"/>
  <c r="R109" i="2"/>
  <c r="S109" i="2"/>
  <c r="T109" i="2"/>
  <c r="V109" i="2"/>
  <c r="Y109" i="2"/>
  <c r="Z109" i="2"/>
  <c r="AA109" i="2"/>
  <c r="AB109" i="2"/>
  <c r="AC109" i="2"/>
  <c r="AD109" i="2"/>
  <c r="AE109" i="2"/>
  <c r="AF109" i="2"/>
  <c r="AG109" i="2"/>
  <c r="AH109" i="2"/>
  <c r="AI109" i="2"/>
  <c r="I110" i="2"/>
  <c r="J110" i="2"/>
  <c r="K110" i="2"/>
  <c r="L110" i="2"/>
  <c r="M110" i="2"/>
  <c r="N110" i="2"/>
  <c r="O110" i="2"/>
  <c r="P110" i="2"/>
  <c r="Q110" i="2"/>
  <c r="R110" i="2"/>
  <c r="S110" i="2"/>
  <c r="T110" i="2"/>
  <c r="V110" i="2"/>
  <c r="Y110" i="2"/>
  <c r="Z110" i="2"/>
  <c r="AA110" i="2"/>
  <c r="AB110" i="2"/>
  <c r="AC110" i="2"/>
  <c r="AD110" i="2"/>
  <c r="AE110" i="2"/>
  <c r="AF110" i="2"/>
  <c r="AG110" i="2"/>
  <c r="AH110" i="2"/>
  <c r="AI110" i="2"/>
  <c r="I111" i="2"/>
  <c r="J111" i="2"/>
  <c r="K111" i="2"/>
  <c r="L111" i="2"/>
  <c r="M111" i="2"/>
  <c r="N111" i="2"/>
  <c r="O111" i="2"/>
  <c r="P111" i="2"/>
  <c r="Q111" i="2"/>
  <c r="R111" i="2"/>
  <c r="S111" i="2"/>
  <c r="T111" i="2"/>
  <c r="V111" i="2"/>
  <c r="Y111" i="2"/>
  <c r="Z111" i="2"/>
  <c r="AA111" i="2"/>
  <c r="AB111" i="2"/>
  <c r="AC111" i="2"/>
  <c r="AD111" i="2"/>
  <c r="AE111" i="2"/>
  <c r="AF111" i="2"/>
  <c r="AG111" i="2"/>
  <c r="AH111" i="2"/>
  <c r="AI111" i="2"/>
  <c r="I112" i="2"/>
  <c r="J112" i="2"/>
  <c r="K112" i="2"/>
  <c r="L112" i="2"/>
  <c r="M112" i="2"/>
  <c r="N112" i="2"/>
  <c r="O112" i="2"/>
  <c r="P112" i="2"/>
  <c r="Q112" i="2"/>
  <c r="R112" i="2"/>
  <c r="S112" i="2"/>
  <c r="T112" i="2"/>
  <c r="V112" i="2"/>
  <c r="Y112" i="2"/>
  <c r="Z112" i="2"/>
  <c r="AA112" i="2"/>
  <c r="AB112" i="2"/>
  <c r="AC112" i="2"/>
  <c r="AD112" i="2"/>
  <c r="AE112" i="2"/>
  <c r="AF112" i="2"/>
  <c r="AG112" i="2"/>
  <c r="AH112" i="2"/>
  <c r="AI112" i="2"/>
  <c r="I113" i="2"/>
  <c r="J113" i="2"/>
  <c r="K113" i="2"/>
  <c r="L113" i="2"/>
  <c r="M113" i="2"/>
  <c r="N113" i="2"/>
  <c r="O113" i="2"/>
  <c r="P113" i="2"/>
  <c r="Q113" i="2"/>
  <c r="R113" i="2"/>
  <c r="S113" i="2"/>
  <c r="T113" i="2"/>
  <c r="V113" i="2"/>
  <c r="Y113" i="2"/>
  <c r="Z113" i="2"/>
  <c r="AA113" i="2"/>
  <c r="AB113" i="2"/>
  <c r="AC113" i="2"/>
  <c r="AD113" i="2"/>
  <c r="AE113" i="2"/>
  <c r="AF113" i="2"/>
  <c r="AG113" i="2"/>
  <c r="AH113" i="2"/>
  <c r="AI113" i="2"/>
  <c r="I114" i="2"/>
  <c r="J114" i="2"/>
  <c r="K114" i="2"/>
  <c r="L114" i="2"/>
  <c r="M114" i="2"/>
  <c r="N114" i="2"/>
  <c r="O114" i="2"/>
  <c r="P114" i="2"/>
  <c r="Q114" i="2"/>
  <c r="R114" i="2"/>
  <c r="S114" i="2"/>
  <c r="T114" i="2"/>
  <c r="V114" i="2"/>
  <c r="Y114" i="2"/>
  <c r="Z114" i="2"/>
  <c r="AA114" i="2"/>
  <c r="AB114" i="2"/>
  <c r="AC114" i="2"/>
  <c r="AD114" i="2"/>
  <c r="AE114" i="2"/>
  <c r="AF114" i="2"/>
  <c r="AG114" i="2"/>
  <c r="AH114" i="2"/>
  <c r="AI114" i="2"/>
  <c r="I115" i="2"/>
  <c r="J115" i="2"/>
  <c r="K115" i="2"/>
  <c r="L115" i="2"/>
  <c r="M115" i="2"/>
  <c r="N115" i="2"/>
  <c r="O115" i="2"/>
  <c r="P115" i="2"/>
  <c r="Q115" i="2"/>
  <c r="R115" i="2"/>
  <c r="S115" i="2"/>
  <c r="T115" i="2"/>
  <c r="V115" i="2"/>
  <c r="Y115" i="2"/>
  <c r="Z115" i="2"/>
  <c r="AA115" i="2"/>
  <c r="AB115" i="2"/>
  <c r="AC115" i="2"/>
  <c r="AD115" i="2"/>
  <c r="AE115" i="2"/>
  <c r="AF115" i="2"/>
  <c r="AG115" i="2"/>
  <c r="AH115" i="2"/>
  <c r="AI115" i="2"/>
  <c r="I116" i="2"/>
  <c r="J116" i="2"/>
  <c r="K116" i="2"/>
  <c r="L116" i="2"/>
  <c r="M116" i="2"/>
  <c r="N116" i="2"/>
  <c r="O116" i="2"/>
  <c r="P116" i="2"/>
  <c r="Q116" i="2"/>
  <c r="R116" i="2"/>
  <c r="S116" i="2"/>
  <c r="T116" i="2"/>
  <c r="V116" i="2"/>
  <c r="Y116" i="2"/>
  <c r="Z116" i="2"/>
  <c r="AA116" i="2"/>
  <c r="AB116" i="2"/>
  <c r="AC116" i="2"/>
  <c r="AD116" i="2"/>
  <c r="AE116" i="2"/>
  <c r="AF116" i="2"/>
  <c r="AG116" i="2"/>
  <c r="AH116" i="2"/>
  <c r="AI116" i="2"/>
  <c r="I117" i="2"/>
  <c r="J117" i="2"/>
  <c r="K117" i="2"/>
  <c r="L117" i="2"/>
  <c r="M117" i="2"/>
  <c r="N117" i="2"/>
  <c r="O117" i="2"/>
  <c r="P117" i="2"/>
  <c r="Q117" i="2"/>
  <c r="R117" i="2"/>
  <c r="S117" i="2"/>
  <c r="T117" i="2"/>
  <c r="V117" i="2"/>
  <c r="Y117" i="2"/>
  <c r="Z117" i="2"/>
  <c r="AA117" i="2"/>
  <c r="AB117" i="2"/>
  <c r="AC117" i="2"/>
  <c r="AD117" i="2"/>
  <c r="AE117" i="2"/>
  <c r="AF117" i="2"/>
  <c r="AG117" i="2"/>
  <c r="AH117" i="2"/>
  <c r="AI117" i="2"/>
  <c r="I118" i="2"/>
  <c r="J118" i="2"/>
  <c r="K118" i="2"/>
  <c r="L118" i="2"/>
  <c r="M118" i="2"/>
  <c r="N118" i="2"/>
  <c r="O118" i="2"/>
  <c r="P118" i="2"/>
  <c r="Q118" i="2"/>
  <c r="R118" i="2"/>
  <c r="S118" i="2"/>
  <c r="T118" i="2"/>
  <c r="V118" i="2"/>
  <c r="Y118" i="2"/>
  <c r="Z118" i="2"/>
  <c r="AA118" i="2"/>
  <c r="AB118" i="2"/>
  <c r="AC118" i="2"/>
  <c r="AD118" i="2"/>
  <c r="AE118" i="2"/>
  <c r="AF118" i="2"/>
  <c r="AG118" i="2"/>
  <c r="AH118" i="2"/>
  <c r="AI118" i="2"/>
  <c r="I119" i="2"/>
  <c r="J119" i="2"/>
  <c r="K119" i="2"/>
  <c r="L119" i="2"/>
  <c r="M119" i="2"/>
  <c r="N119" i="2"/>
  <c r="O119" i="2"/>
  <c r="P119" i="2"/>
  <c r="Q119" i="2"/>
  <c r="R119" i="2"/>
  <c r="S119" i="2"/>
  <c r="T119" i="2"/>
  <c r="V119" i="2"/>
  <c r="Y119" i="2"/>
  <c r="Z119" i="2"/>
  <c r="AA119" i="2"/>
  <c r="AB119" i="2"/>
  <c r="AC119" i="2"/>
  <c r="AD119" i="2"/>
  <c r="AE119" i="2"/>
  <c r="AF119" i="2"/>
  <c r="AG119" i="2"/>
  <c r="AH119" i="2"/>
  <c r="AI119" i="2"/>
  <c r="I120" i="2"/>
  <c r="J120" i="2"/>
  <c r="K120" i="2"/>
  <c r="L120" i="2"/>
  <c r="M120" i="2"/>
  <c r="N120" i="2"/>
  <c r="O120" i="2"/>
  <c r="P120" i="2"/>
  <c r="Q120" i="2"/>
  <c r="R120" i="2"/>
  <c r="S120" i="2"/>
  <c r="T120" i="2"/>
  <c r="V120" i="2"/>
  <c r="Y120" i="2"/>
  <c r="Z120" i="2"/>
  <c r="AA120" i="2"/>
  <c r="AB120" i="2"/>
  <c r="AC120" i="2"/>
  <c r="AD120" i="2"/>
  <c r="AE120" i="2"/>
  <c r="AF120" i="2"/>
  <c r="AG120" i="2"/>
  <c r="AH120" i="2"/>
  <c r="AI120" i="2"/>
  <c r="I121" i="2"/>
  <c r="J121" i="2"/>
  <c r="K121" i="2"/>
  <c r="L121" i="2"/>
  <c r="M121" i="2"/>
  <c r="N121" i="2"/>
  <c r="O121" i="2"/>
  <c r="P121" i="2"/>
  <c r="Q121" i="2"/>
  <c r="R121" i="2"/>
  <c r="S121" i="2"/>
  <c r="T121" i="2"/>
  <c r="V121" i="2"/>
  <c r="Y121" i="2"/>
  <c r="Z121" i="2"/>
  <c r="AA121" i="2"/>
  <c r="AB121" i="2"/>
  <c r="AC121" i="2"/>
  <c r="AD121" i="2"/>
  <c r="AE121" i="2"/>
  <c r="AF121" i="2"/>
  <c r="AG121" i="2"/>
  <c r="AH121" i="2"/>
  <c r="AI121" i="2"/>
  <c r="I122" i="2"/>
  <c r="J122" i="2"/>
  <c r="K122" i="2"/>
  <c r="L122" i="2"/>
  <c r="M122" i="2"/>
  <c r="N122" i="2"/>
  <c r="O122" i="2"/>
  <c r="P122" i="2"/>
  <c r="Q122" i="2"/>
  <c r="R122" i="2"/>
  <c r="S122" i="2"/>
  <c r="T122" i="2"/>
  <c r="V122" i="2"/>
  <c r="Y122" i="2"/>
  <c r="Z122" i="2"/>
  <c r="AA122" i="2"/>
  <c r="AB122" i="2"/>
  <c r="AC122" i="2"/>
  <c r="AD122" i="2"/>
  <c r="AE122" i="2"/>
  <c r="AF122" i="2"/>
  <c r="AG122" i="2"/>
  <c r="AH122" i="2"/>
  <c r="AI122" i="2"/>
  <c r="I123" i="2"/>
  <c r="J123" i="2"/>
  <c r="K123" i="2"/>
  <c r="L123" i="2"/>
  <c r="M123" i="2"/>
  <c r="N123" i="2"/>
  <c r="O123" i="2"/>
  <c r="P123" i="2"/>
  <c r="Q123" i="2"/>
  <c r="R123" i="2"/>
  <c r="S123" i="2"/>
  <c r="T123" i="2"/>
  <c r="V123" i="2"/>
  <c r="Y123" i="2"/>
  <c r="Z123" i="2"/>
  <c r="AA123" i="2"/>
  <c r="AB123" i="2"/>
  <c r="AC123" i="2"/>
  <c r="AD123" i="2"/>
  <c r="AE123" i="2"/>
  <c r="AF123" i="2"/>
  <c r="AG123" i="2"/>
  <c r="AH123" i="2"/>
  <c r="AI123" i="2"/>
  <c r="I124" i="2"/>
  <c r="J124" i="2"/>
  <c r="K124" i="2"/>
  <c r="L124" i="2"/>
  <c r="M124" i="2"/>
  <c r="N124" i="2"/>
  <c r="O124" i="2"/>
  <c r="P124" i="2"/>
  <c r="Q124" i="2"/>
  <c r="R124" i="2"/>
  <c r="S124" i="2"/>
  <c r="T124" i="2"/>
  <c r="V124" i="2"/>
  <c r="Y124" i="2"/>
  <c r="Z124" i="2"/>
  <c r="AA124" i="2"/>
  <c r="AB124" i="2"/>
  <c r="AC124" i="2"/>
  <c r="AD124" i="2"/>
  <c r="AE124" i="2"/>
  <c r="AF124" i="2"/>
  <c r="AG124" i="2"/>
  <c r="AH124" i="2"/>
  <c r="AI124" i="2"/>
  <c r="I125" i="2"/>
  <c r="J125" i="2"/>
  <c r="K125" i="2"/>
  <c r="L125" i="2"/>
  <c r="M125" i="2"/>
  <c r="N125" i="2"/>
  <c r="O125" i="2"/>
  <c r="P125" i="2"/>
  <c r="Q125" i="2"/>
  <c r="R125" i="2"/>
  <c r="S125" i="2"/>
  <c r="T125" i="2"/>
  <c r="V125" i="2"/>
  <c r="Y125" i="2"/>
  <c r="Z125" i="2"/>
  <c r="AA125" i="2"/>
  <c r="AB125" i="2"/>
  <c r="AC125" i="2"/>
  <c r="AD125" i="2"/>
  <c r="AE125" i="2"/>
  <c r="AF125" i="2"/>
  <c r="AG125" i="2"/>
  <c r="AH125" i="2"/>
  <c r="AI125" i="2"/>
  <c r="I126" i="2"/>
  <c r="J126" i="2"/>
  <c r="K126" i="2"/>
  <c r="L126" i="2"/>
  <c r="M126" i="2"/>
  <c r="N126" i="2"/>
  <c r="O126" i="2"/>
  <c r="P126" i="2"/>
  <c r="Q126" i="2"/>
  <c r="R126" i="2"/>
  <c r="S126" i="2"/>
  <c r="T126" i="2"/>
  <c r="V126" i="2"/>
  <c r="Y126" i="2"/>
  <c r="Z126" i="2"/>
  <c r="AA126" i="2"/>
  <c r="AB126" i="2"/>
  <c r="AC126" i="2"/>
  <c r="AD126" i="2"/>
  <c r="AE126" i="2"/>
  <c r="AF126" i="2"/>
  <c r="AG126" i="2"/>
  <c r="AH126" i="2"/>
  <c r="AI126" i="2"/>
  <c r="I127" i="2"/>
  <c r="J127" i="2"/>
  <c r="K127" i="2"/>
  <c r="L127" i="2"/>
  <c r="M127" i="2"/>
  <c r="N127" i="2"/>
  <c r="O127" i="2"/>
  <c r="P127" i="2"/>
  <c r="Q127" i="2"/>
  <c r="R127" i="2"/>
  <c r="S127" i="2"/>
  <c r="T127" i="2"/>
  <c r="V127" i="2"/>
  <c r="Y127" i="2"/>
  <c r="Z127" i="2"/>
  <c r="AA127" i="2"/>
  <c r="AB127" i="2"/>
  <c r="AC127" i="2"/>
  <c r="AD127" i="2"/>
  <c r="AE127" i="2"/>
  <c r="AF127" i="2"/>
  <c r="AG127" i="2"/>
  <c r="AH127" i="2"/>
  <c r="AI127" i="2"/>
  <c r="I128" i="2"/>
  <c r="J128" i="2"/>
  <c r="K128" i="2"/>
  <c r="L128" i="2"/>
  <c r="M128" i="2"/>
  <c r="N128" i="2"/>
  <c r="O128" i="2"/>
  <c r="P128" i="2"/>
  <c r="Q128" i="2"/>
  <c r="R128" i="2"/>
  <c r="S128" i="2"/>
  <c r="T128" i="2"/>
  <c r="V128" i="2"/>
  <c r="Y128" i="2"/>
  <c r="Z128" i="2"/>
  <c r="AA128" i="2"/>
  <c r="AB128" i="2"/>
  <c r="AC128" i="2"/>
  <c r="AD128" i="2"/>
  <c r="AE128" i="2"/>
  <c r="AF128" i="2"/>
  <c r="AG128" i="2"/>
  <c r="AH128" i="2"/>
  <c r="AI128" i="2"/>
  <c r="I129" i="2"/>
  <c r="J129" i="2"/>
  <c r="K129" i="2"/>
  <c r="L129" i="2"/>
  <c r="M129" i="2"/>
  <c r="N129" i="2"/>
  <c r="O129" i="2"/>
  <c r="P129" i="2"/>
  <c r="Q129" i="2"/>
  <c r="R129" i="2"/>
  <c r="S129" i="2"/>
  <c r="T129" i="2"/>
  <c r="V129" i="2"/>
  <c r="Y129" i="2"/>
  <c r="Z129" i="2"/>
  <c r="AA129" i="2"/>
  <c r="AB129" i="2"/>
  <c r="AC129" i="2"/>
  <c r="AD129" i="2"/>
  <c r="AE129" i="2"/>
  <c r="AF129" i="2"/>
  <c r="AG129" i="2"/>
  <c r="AH129" i="2"/>
  <c r="AI129" i="2"/>
  <c r="AI3" i="2"/>
  <c r="AH3" i="2"/>
  <c r="AG3" i="2"/>
  <c r="AF3" i="2"/>
  <c r="AE3" i="2"/>
  <c r="AD3" i="2"/>
  <c r="AC3" i="2"/>
  <c r="AB3" i="2"/>
  <c r="AA3" i="2"/>
  <c r="Z3" i="2"/>
  <c r="Y3" i="2"/>
  <c r="V3" i="2"/>
  <c r="T3" i="2"/>
  <c r="S3" i="2"/>
  <c r="R3" i="2"/>
  <c r="Q3" i="2"/>
  <c r="P3" i="2"/>
  <c r="O3" i="2"/>
  <c r="N3" i="2"/>
  <c r="M3" i="2"/>
  <c r="L3" i="2"/>
  <c r="K3" i="2"/>
  <c r="J3" i="2"/>
  <c r="I3" i="2"/>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U105" i="1"/>
  <c r="U104" i="1"/>
  <c r="U103" i="1"/>
  <c r="U102" i="1"/>
  <c r="U101" i="1"/>
  <c r="U100" i="1"/>
  <c r="U99" i="1"/>
  <c r="U98" i="1"/>
  <c r="U97" i="1"/>
  <c r="U96" i="1"/>
  <c r="U95" i="1"/>
  <c r="U94" i="1"/>
  <c r="U93" i="1"/>
  <c r="U92" i="1"/>
  <c r="U91" i="1"/>
  <c r="U90" i="1"/>
  <c r="U89" i="1"/>
  <c r="U88" i="1"/>
  <c r="U87" i="1"/>
  <c r="U86" i="1"/>
  <c r="U85" i="1"/>
  <c r="U84" i="1"/>
  <c r="U83" i="1"/>
  <c r="U82" i="1"/>
  <c r="U124" i="1"/>
  <c r="U123" i="1"/>
  <c r="U122" i="1"/>
  <c r="U121" i="1"/>
  <c r="U120" i="1"/>
  <c r="U119" i="1"/>
  <c r="U109" i="1"/>
  <c r="U108" i="1"/>
  <c r="U107" i="1"/>
  <c r="U106" i="1"/>
  <c r="U118" i="1"/>
  <c r="U117" i="1"/>
  <c r="U116" i="1"/>
  <c r="U115" i="1"/>
  <c r="U114" i="1"/>
  <c r="U113" i="1"/>
  <c r="U112" i="1"/>
  <c r="U111" i="1"/>
  <c r="U110"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A66" i="1" l="1"/>
  <c r="A67" i="1" s="1"/>
  <c r="A68" i="1" s="1"/>
  <c r="A69" i="1" s="1"/>
  <c r="A70" i="1" s="1"/>
  <c r="A71" i="1" s="1"/>
  <c r="W24" i="1"/>
  <c r="U15" i="2"/>
  <c r="W56" i="1"/>
  <c r="U47" i="2"/>
  <c r="W80" i="1"/>
  <c r="U71" i="2"/>
  <c r="W148" i="1"/>
  <c r="U138" i="2"/>
  <c r="W156" i="1"/>
  <c r="U146" i="2"/>
  <c r="W82" i="1"/>
  <c r="U73" i="2"/>
  <c r="W90" i="1"/>
  <c r="U81" i="2"/>
  <c r="W98" i="1"/>
  <c r="U89" i="2"/>
  <c r="W32" i="1"/>
  <c r="U23" i="2"/>
  <c r="W64" i="1"/>
  <c r="U55" i="2"/>
  <c r="W140" i="1"/>
  <c r="U130" i="2"/>
  <c r="W164" i="1"/>
  <c r="U154" i="2"/>
  <c r="W25" i="1"/>
  <c r="U16" i="2"/>
  <c r="W41" i="1"/>
  <c r="U32" i="2"/>
  <c r="W57" i="1"/>
  <c r="U48" i="2"/>
  <c r="W65" i="1"/>
  <c r="U56" i="2"/>
  <c r="W73" i="1"/>
  <c r="U64" i="2"/>
  <c r="W81" i="1"/>
  <c r="U72" i="2"/>
  <c r="W133" i="1"/>
  <c r="U123" i="2"/>
  <c r="W141" i="1"/>
  <c r="U131" i="2"/>
  <c r="W149" i="1"/>
  <c r="U139" i="2"/>
  <c r="W157" i="1"/>
  <c r="U147" i="2"/>
  <c r="W165" i="1"/>
  <c r="U155" i="2"/>
  <c r="W114" i="1"/>
  <c r="U105" i="2"/>
  <c r="W109" i="1"/>
  <c r="U100" i="2"/>
  <c r="W83" i="1"/>
  <c r="U74" i="2"/>
  <c r="W91" i="1"/>
  <c r="U82" i="2"/>
  <c r="W99" i="1"/>
  <c r="U90" i="2"/>
  <c r="W16" i="1"/>
  <c r="U7" i="2"/>
  <c r="W48" i="1"/>
  <c r="U39" i="2"/>
  <c r="W132" i="1"/>
  <c r="U122" i="2"/>
  <c r="W108" i="1"/>
  <c r="U99" i="2"/>
  <c r="W33" i="1"/>
  <c r="U24" i="2"/>
  <c r="W34" i="1"/>
  <c r="U25" i="2"/>
  <c r="W50" i="1"/>
  <c r="U41" i="2"/>
  <c r="W58" i="1"/>
  <c r="U49" i="2"/>
  <c r="W66" i="1"/>
  <c r="U57" i="2"/>
  <c r="W74" i="1"/>
  <c r="U65" i="2"/>
  <c r="W126" i="1"/>
  <c r="U116" i="2"/>
  <c r="W134" i="1"/>
  <c r="U124" i="2"/>
  <c r="W142" i="1"/>
  <c r="U132" i="2"/>
  <c r="W150" i="1"/>
  <c r="U140" i="2"/>
  <c r="W158" i="1"/>
  <c r="U148" i="2"/>
  <c r="W166" i="1"/>
  <c r="U156" i="2"/>
  <c r="W115" i="1"/>
  <c r="U106" i="2"/>
  <c r="W119" i="1"/>
  <c r="U110" i="2"/>
  <c r="W84" i="1"/>
  <c r="U75" i="2"/>
  <c r="W92" i="1"/>
  <c r="U83" i="2"/>
  <c r="W100" i="1"/>
  <c r="U91" i="2"/>
  <c r="W40" i="1"/>
  <c r="U31" i="2"/>
  <c r="W72" i="1"/>
  <c r="U63" i="2"/>
  <c r="W113" i="1"/>
  <c r="U104" i="2"/>
  <c r="W17" i="1"/>
  <c r="U8" i="2"/>
  <c r="W49" i="1"/>
  <c r="U40" i="2"/>
  <c r="W18" i="1"/>
  <c r="U9" i="2"/>
  <c r="W26" i="1"/>
  <c r="U17" i="2"/>
  <c r="W42" i="1"/>
  <c r="U33" i="2"/>
  <c r="W19" i="1"/>
  <c r="U10" i="2"/>
  <c r="W27" i="1"/>
  <c r="U18" i="2"/>
  <c r="W35" i="1"/>
  <c r="U26" i="2"/>
  <c r="W43" i="1"/>
  <c r="U34" i="2"/>
  <c r="W51" i="1"/>
  <c r="U42" i="2"/>
  <c r="W59" i="1"/>
  <c r="U50" i="2"/>
  <c r="W67" i="1"/>
  <c r="U58" i="2"/>
  <c r="W75" i="1"/>
  <c r="U66" i="2"/>
  <c r="W127" i="1"/>
  <c r="U117" i="2"/>
  <c r="W135" i="1"/>
  <c r="U125" i="2"/>
  <c r="W143" i="1"/>
  <c r="U133" i="2"/>
  <c r="W151" i="1"/>
  <c r="U141" i="2"/>
  <c r="W159" i="1"/>
  <c r="U149" i="2"/>
  <c r="W167" i="1"/>
  <c r="U157" i="2"/>
  <c r="W116" i="1"/>
  <c r="U107" i="2"/>
  <c r="W120" i="1"/>
  <c r="U111" i="2"/>
  <c r="W85" i="1"/>
  <c r="U76" i="2"/>
  <c r="W93" i="1"/>
  <c r="U84" i="2"/>
  <c r="W101" i="1"/>
  <c r="U92" i="2"/>
  <c r="W28" i="1"/>
  <c r="U19" i="2"/>
  <c r="W52" i="1"/>
  <c r="U43" i="2"/>
  <c r="W60" i="1"/>
  <c r="U51" i="2"/>
  <c r="W68" i="1"/>
  <c r="U59" i="2"/>
  <c r="W76" i="1"/>
  <c r="U67" i="2"/>
  <c r="W128" i="1"/>
  <c r="U118" i="2"/>
  <c r="W136" i="1"/>
  <c r="U126" i="2"/>
  <c r="W144" i="1"/>
  <c r="U134" i="2"/>
  <c r="W152" i="1"/>
  <c r="U142" i="2"/>
  <c r="W160" i="1"/>
  <c r="U150" i="2"/>
  <c r="W168" i="1"/>
  <c r="U158" i="2"/>
  <c r="W117" i="1"/>
  <c r="U108" i="2"/>
  <c r="W121" i="1"/>
  <c r="U112" i="2"/>
  <c r="W86" i="1"/>
  <c r="U77" i="2"/>
  <c r="W94" i="1"/>
  <c r="U85" i="2"/>
  <c r="W102" i="1"/>
  <c r="U93" i="2"/>
  <c r="W20" i="1"/>
  <c r="U11" i="2"/>
  <c r="W37" i="1"/>
  <c r="U28" i="2"/>
  <c r="W69" i="1"/>
  <c r="U60" i="2"/>
  <c r="W129" i="1"/>
  <c r="U119" i="2"/>
  <c r="W145" i="1"/>
  <c r="U135" i="2"/>
  <c r="W153" i="1"/>
  <c r="U143" i="2"/>
  <c r="W161" i="1"/>
  <c r="U151" i="2"/>
  <c r="W110" i="1"/>
  <c r="U101" i="2"/>
  <c r="W118" i="1"/>
  <c r="U109" i="2"/>
  <c r="W122" i="1"/>
  <c r="U113" i="2"/>
  <c r="W87" i="1"/>
  <c r="U78" i="2"/>
  <c r="W95" i="1"/>
  <c r="U86" i="2"/>
  <c r="W103" i="1"/>
  <c r="U94" i="2"/>
  <c r="W36" i="1"/>
  <c r="U27" i="2"/>
  <c r="W13" i="1"/>
  <c r="U4" i="2"/>
  <c r="W29" i="1"/>
  <c r="U20" i="2"/>
  <c r="W45" i="1"/>
  <c r="U36" i="2"/>
  <c r="W61" i="1"/>
  <c r="U52" i="2"/>
  <c r="W77" i="1"/>
  <c r="U68" i="2"/>
  <c r="W14" i="1"/>
  <c r="U5" i="2"/>
  <c r="W30" i="1"/>
  <c r="U21" i="2"/>
  <c r="W46" i="1"/>
  <c r="U37" i="2"/>
  <c r="W54" i="1"/>
  <c r="U45" i="2"/>
  <c r="W62" i="1"/>
  <c r="U53" i="2"/>
  <c r="W70" i="1"/>
  <c r="U61" i="2"/>
  <c r="W78" i="1"/>
  <c r="U69" i="2"/>
  <c r="W130" i="1"/>
  <c r="U120" i="2"/>
  <c r="W138" i="1"/>
  <c r="U128" i="2"/>
  <c r="W146" i="1"/>
  <c r="U136" i="2"/>
  <c r="W154" i="1"/>
  <c r="U144" i="2"/>
  <c r="W162" i="1"/>
  <c r="U152" i="2"/>
  <c r="W111" i="1"/>
  <c r="U102" i="2"/>
  <c r="W106" i="1"/>
  <c r="U97" i="2"/>
  <c r="W123" i="1"/>
  <c r="U114" i="2"/>
  <c r="W88" i="1"/>
  <c r="U79" i="2"/>
  <c r="W96" i="1"/>
  <c r="U87" i="2"/>
  <c r="W104" i="1"/>
  <c r="U95" i="2"/>
  <c r="W44" i="1"/>
  <c r="U35" i="2"/>
  <c r="W21" i="1"/>
  <c r="U12" i="2"/>
  <c r="W53" i="1"/>
  <c r="U44" i="2"/>
  <c r="W137" i="1"/>
  <c r="U127" i="2"/>
  <c r="W22" i="1"/>
  <c r="U13" i="2"/>
  <c r="W38" i="1"/>
  <c r="U29" i="2"/>
  <c r="W15" i="1"/>
  <c r="U6" i="2"/>
  <c r="W23" i="1"/>
  <c r="U14" i="2"/>
  <c r="W31" i="1"/>
  <c r="U22" i="2"/>
  <c r="W39" i="1"/>
  <c r="U30" i="2"/>
  <c r="W47" i="1"/>
  <c r="U38" i="2"/>
  <c r="W55" i="1"/>
  <c r="U46" i="2"/>
  <c r="W63" i="1"/>
  <c r="U54" i="2"/>
  <c r="W71" i="1"/>
  <c r="U62" i="2"/>
  <c r="W79" i="1"/>
  <c r="U70" i="2"/>
  <c r="W131" i="1"/>
  <c r="U121" i="2"/>
  <c r="W139" i="1"/>
  <c r="U129" i="2"/>
  <c r="W147" i="1"/>
  <c r="U137" i="2"/>
  <c r="W155" i="1"/>
  <c r="U145" i="2"/>
  <c r="W163" i="1"/>
  <c r="U153" i="2"/>
  <c r="W112" i="1"/>
  <c r="U103" i="2"/>
  <c r="W107" i="1"/>
  <c r="U98" i="2"/>
  <c r="W124" i="1"/>
  <c r="U115" i="2"/>
  <c r="W89" i="1"/>
  <c r="U80" i="2"/>
  <c r="W97" i="1"/>
  <c r="U88" i="2"/>
  <c r="W105" i="1"/>
  <c r="U96" i="2"/>
  <c r="W12" i="1"/>
  <c r="U3" i="2"/>
  <c r="A72" i="1" l="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X124" i="1"/>
  <c r="X115" i="2" s="1"/>
  <c r="W115" i="2"/>
  <c r="X155" i="1"/>
  <c r="X145" i="2" s="1"/>
  <c r="W145" i="2"/>
  <c r="X79" i="1"/>
  <c r="X70" i="2" s="1"/>
  <c r="W70" i="2"/>
  <c r="X47" i="1"/>
  <c r="X38" i="2" s="1"/>
  <c r="W38" i="2"/>
  <c r="X15" i="1"/>
  <c r="X6" i="2" s="1"/>
  <c r="W6" i="2"/>
  <c r="X53" i="1"/>
  <c r="X44" i="2" s="1"/>
  <c r="W44" i="2"/>
  <c r="X96" i="1"/>
  <c r="X87" i="2" s="1"/>
  <c r="W87" i="2"/>
  <c r="X111" i="1"/>
  <c r="X102" i="2" s="1"/>
  <c r="W102" i="2"/>
  <c r="X138" i="1"/>
  <c r="X128" i="2" s="1"/>
  <c r="W128" i="2"/>
  <c r="X62" i="1"/>
  <c r="X53" i="2" s="1"/>
  <c r="W53" i="2"/>
  <c r="X14" i="1"/>
  <c r="X5" i="2" s="1"/>
  <c r="W5" i="2"/>
  <c r="X29" i="1"/>
  <c r="X20" i="2" s="1"/>
  <c r="W20" i="2"/>
  <c r="X95" i="1"/>
  <c r="X86" i="2" s="1"/>
  <c r="W86" i="2"/>
  <c r="X110" i="1"/>
  <c r="X101" i="2" s="1"/>
  <c r="W101" i="2"/>
  <c r="X129" i="1"/>
  <c r="X119" i="2" s="1"/>
  <c r="W119" i="2"/>
  <c r="X102" i="1"/>
  <c r="X93" i="2" s="1"/>
  <c r="W93" i="2"/>
  <c r="X117" i="1"/>
  <c r="X108" i="2" s="1"/>
  <c r="W108" i="2"/>
  <c r="X144" i="1"/>
  <c r="X134" i="2" s="1"/>
  <c r="W134" i="2"/>
  <c r="X68" i="1"/>
  <c r="X59" i="2" s="1"/>
  <c r="W59" i="2"/>
  <c r="X101" i="1"/>
  <c r="X92" i="2" s="1"/>
  <c r="W92" i="2"/>
  <c r="X116" i="1"/>
  <c r="X107" i="2" s="1"/>
  <c r="W107" i="2"/>
  <c r="X143" i="1"/>
  <c r="X133" i="2" s="1"/>
  <c r="W133" i="2"/>
  <c r="X67" i="1"/>
  <c r="X58" i="2" s="1"/>
  <c r="W58" i="2"/>
  <c r="X35" i="1"/>
  <c r="X26" i="2" s="1"/>
  <c r="W26" i="2"/>
  <c r="X26" i="1"/>
  <c r="X17" i="2" s="1"/>
  <c r="W17" i="2"/>
  <c r="X113" i="1"/>
  <c r="X104" i="2" s="1"/>
  <c r="W104" i="2"/>
  <c r="X92" i="1"/>
  <c r="X83" i="2" s="1"/>
  <c r="W83" i="2"/>
  <c r="X166" i="1"/>
  <c r="X156" i="2" s="1"/>
  <c r="W156" i="2"/>
  <c r="X134" i="1"/>
  <c r="X124" i="2" s="1"/>
  <c r="W124" i="2"/>
  <c r="X58" i="1"/>
  <c r="X49" i="2" s="1"/>
  <c r="W49" i="2"/>
  <c r="X108" i="1"/>
  <c r="X99" i="2" s="1"/>
  <c r="W99" i="2"/>
  <c r="X99" i="1"/>
  <c r="X90" i="2" s="1"/>
  <c r="W90" i="2"/>
  <c r="X114" i="1"/>
  <c r="X105" i="2" s="1"/>
  <c r="W105" i="2"/>
  <c r="X141" i="1"/>
  <c r="X131" i="2" s="1"/>
  <c r="W131" i="2"/>
  <c r="X65" i="1"/>
  <c r="X56" i="2" s="1"/>
  <c r="W56" i="2"/>
  <c r="X164" i="1"/>
  <c r="X154" i="2" s="1"/>
  <c r="W154" i="2"/>
  <c r="X98" i="1"/>
  <c r="X89" i="2" s="1"/>
  <c r="W89" i="2"/>
  <c r="X148" i="1"/>
  <c r="X138" i="2" s="1"/>
  <c r="W138" i="2"/>
  <c r="X105" i="1"/>
  <c r="X96" i="2" s="1"/>
  <c r="W96" i="2"/>
  <c r="X107" i="1"/>
  <c r="X98" i="2" s="1"/>
  <c r="W98" i="2"/>
  <c r="X147" i="1"/>
  <c r="X137" i="2" s="1"/>
  <c r="W137" i="2"/>
  <c r="X71" i="1"/>
  <c r="X62" i="2" s="1"/>
  <c r="W62" i="2"/>
  <c r="X39" i="1"/>
  <c r="X30" i="2" s="1"/>
  <c r="W30" i="2"/>
  <c r="X38" i="1"/>
  <c r="X29" i="2" s="1"/>
  <c r="W29" i="2"/>
  <c r="X21" i="1"/>
  <c r="X12" i="2" s="1"/>
  <c r="W12" i="2"/>
  <c r="X88" i="1"/>
  <c r="X79" i="2" s="1"/>
  <c r="W79" i="2"/>
  <c r="X162" i="1"/>
  <c r="X152" i="2" s="1"/>
  <c r="W152" i="2"/>
  <c r="X130" i="1"/>
  <c r="X120" i="2" s="1"/>
  <c r="W120" i="2"/>
  <c r="X54" i="1"/>
  <c r="X45" i="2" s="1"/>
  <c r="W45" i="2"/>
  <c r="X77" i="1"/>
  <c r="X68" i="2" s="1"/>
  <c r="W68" i="2"/>
  <c r="X13" i="1"/>
  <c r="X4" i="2" s="1"/>
  <c r="W4" i="2"/>
  <c r="X87" i="1"/>
  <c r="X78" i="2" s="1"/>
  <c r="W78" i="2"/>
  <c r="X161" i="1"/>
  <c r="X151" i="2" s="1"/>
  <c r="W151" i="2"/>
  <c r="X69" i="1"/>
  <c r="X60" i="2" s="1"/>
  <c r="W60" i="2"/>
  <c r="X94" i="1"/>
  <c r="X85" i="2" s="1"/>
  <c r="W85" i="2"/>
  <c r="X168" i="1"/>
  <c r="X158" i="2" s="1"/>
  <c r="W158" i="2"/>
  <c r="X136" i="1"/>
  <c r="X126" i="2" s="1"/>
  <c r="W126" i="2"/>
  <c r="X60" i="1"/>
  <c r="X51" i="2" s="1"/>
  <c r="W51" i="2"/>
  <c r="X93" i="1"/>
  <c r="X84" i="2" s="1"/>
  <c r="W84" i="2"/>
  <c r="X167" i="1"/>
  <c r="X157" i="2" s="1"/>
  <c r="W157" i="2"/>
  <c r="X135" i="1"/>
  <c r="X125" i="2" s="1"/>
  <c r="W125" i="2"/>
  <c r="X59" i="1"/>
  <c r="X50" i="2" s="1"/>
  <c r="W50" i="2"/>
  <c r="X27" i="1"/>
  <c r="X18" i="2" s="1"/>
  <c r="W18" i="2"/>
  <c r="X18" i="1"/>
  <c r="X9" i="2" s="1"/>
  <c r="W9" i="2"/>
  <c r="X72" i="1"/>
  <c r="X63" i="2" s="1"/>
  <c r="W63" i="2"/>
  <c r="X84" i="1"/>
  <c r="X75" i="2" s="1"/>
  <c r="W75" i="2"/>
  <c r="X158" i="1"/>
  <c r="X148" i="2" s="1"/>
  <c r="W148" i="2"/>
  <c r="X126" i="1"/>
  <c r="X116" i="2" s="1"/>
  <c r="W116" i="2"/>
  <c r="X50" i="1"/>
  <c r="X41" i="2" s="1"/>
  <c r="W41" i="2"/>
  <c r="X132" i="1"/>
  <c r="X122" i="2" s="1"/>
  <c r="W122" i="2"/>
  <c r="X91" i="1"/>
  <c r="X82" i="2" s="1"/>
  <c r="W82" i="2"/>
  <c r="X165" i="1"/>
  <c r="X155" i="2" s="1"/>
  <c r="W155" i="2"/>
  <c r="X133" i="1"/>
  <c r="X123" i="2" s="1"/>
  <c r="W123" i="2"/>
  <c r="X57" i="1"/>
  <c r="X48" i="2" s="1"/>
  <c r="W48" i="2"/>
  <c r="X140" i="1"/>
  <c r="X130" i="2" s="1"/>
  <c r="W130" i="2"/>
  <c r="X90" i="1"/>
  <c r="X81" i="2" s="1"/>
  <c r="W81" i="2"/>
  <c r="X80" i="1"/>
  <c r="X71" i="2" s="1"/>
  <c r="W71" i="2"/>
  <c r="X31" i="1"/>
  <c r="X22" i="2" s="1"/>
  <c r="W22" i="2"/>
  <c r="X123" i="1"/>
  <c r="X114" i="2" s="1"/>
  <c r="W114" i="2"/>
  <c r="X78" i="1"/>
  <c r="X69" i="2" s="1"/>
  <c r="W69" i="2"/>
  <c r="X46" i="1"/>
  <c r="X37" i="2" s="1"/>
  <c r="W37" i="2"/>
  <c r="X61" i="1"/>
  <c r="X52" i="2" s="1"/>
  <c r="W52" i="2"/>
  <c r="X153" i="1"/>
  <c r="X143" i="2" s="1"/>
  <c r="W143" i="2"/>
  <c r="X37" i="1"/>
  <c r="X28" i="2" s="1"/>
  <c r="W28" i="2"/>
  <c r="X86" i="1"/>
  <c r="X77" i="2" s="1"/>
  <c r="W77" i="2"/>
  <c r="X160" i="1"/>
  <c r="X150" i="2" s="1"/>
  <c r="W150" i="2"/>
  <c r="X128" i="1"/>
  <c r="X118" i="2" s="1"/>
  <c r="W118" i="2"/>
  <c r="X52" i="1"/>
  <c r="X43" i="2" s="1"/>
  <c r="W43" i="2"/>
  <c r="X85" i="1"/>
  <c r="X76" i="2" s="1"/>
  <c r="W76" i="2"/>
  <c r="X159" i="1"/>
  <c r="X149" i="2" s="1"/>
  <c r="W149" i="2"/>
  <c r="X127" i="1"/>
  <c r="X117" i="2" s="1"/>
  <c r="W117" i="2"/>
  <c r="X51" i="1"/>
  <c r="X42" i="2" s="1"/>
  <c r="W42" i="2"/>
  <c r="X19" i="1"/>
  <c r="X10" i="2" s="1"/>
  <c r="W10" i="2"/>
  <c r="X49" i="1"/>
  <c r="X40" i="2" s="1"/>
  <c r="W40" i="2"/>
  <c r="X40" i="1"/>
  <c r="X31" i="2" s="1"/>
  <c r="W31" i="2"/>
  <c r="X119" i="1"/>
  <c r="X110" i="2" s="1"/>
  <c r="W110" i="2"/>
  <c r="X150" i="1"/>
  <c r="X140" i="2" s="1"/>
  <c r="W140" i="2"/>
  <c r="X74" i="1"/>
  <c r="X65" i="2" s="1"/>
  <c r="W65" i="2"/>
  <c r="X34" i="1"/>
  <c r="X25" i="2" s="1"/>
  <c r="W25" i="2"/>
  <c r="X48" i="1"/>
  <c r="X39" i="2" s="1"/>
  <c r="W39" i="2"/>
  <c r="X83" i="1"/>
  <c r="X74" i="2" s="1"/>
  <c r="W74" i="2"/>
  <c r="X157" i="1"/>
  <c r="X147" i="2" s="1"/>
  <c r="W147" i="2"/>
  <c r="X81" i="1"/>
  <c r="X72" i="2" s="1"/>
  <c r="W72" i="2"/>
  <c r="X41" i="1"/>
  <c r="X32" i="2" s="1"/>
  <c r="W32" i="2"/>
  <c r="X64" i="1"/>
  <c r="X55" i="2" s="1"/>
  <c r="W55" i="2"/>
  <c r="X82" i="1"/>
  <c r="X73" i="2" s="1"/>
  <c r="W73" i="2"/>
  <c r="X56" i="1"/>
  <c r="X47" i="2" s="1"/>
  <c r="W47" i="2"/>
  <c r="X112" i="1"/>
  <c r="X103" i="2" s="1"/>
  <c r="W103" i="2"/>
  <c r="X22" i="1"/>
  <c r="X13" i="2" s="1"/>
  <c r="W13" i="2"/>
  <c r="X122" i="1"/>
  <c r="X113" i="2" s="1"/>
  <c r="W113" i="2"/>
  <c r="X97" i="1"/>
  <c r="X88" i="2" s="1"/>
  <c r="W88" i="2"/>
  <c r="X139" i="1"/>
  <c r="X129" i="2" s="1"/>
  <c r="W129" i="2"/>
  <c r="X63" i="1"/>
  <c r="X54" i="2" s="1"/>
  <c r="W54" i="2"/>
  <c r="X44" i="1"/>
  <c r="X35" i="2" s="1"/>
  <c r="W35" i="2"/>
  <c r="X154" i="1"/>
  <c r="X144" i="2" s="1"/>
  <c r="W144" i="2"/>
  <c r="X36" i="1"/>
  <c r="X27" i="2" s="1"/>
  <c r="W27" i="2"/>
  <c r="X89" i="1"/>
  <c r="X80" i="2" s="1"/>
  <c r="W80" i="2"/>
  <c r="X163" i="1"/>
  <c r="X153" i="2" s="1"/>
  <c r="W153" i="2"/>
  <c r="X131" i="1"/>
  <c r="X121" i="2" s="1"/>
  <c r="W121" i="2"/>
  <c r="X55" i="1"/>
  <c r="X46" i="2" s="1"/>
  <c r="W46" i="2"/>
  <c r="X23" i="1"/>
  <c r="X14" i="2" s="1"/>
  <c r="W14" i="2"/>
  <c r="X137" i="1"/>
  <c r="X127" i="2" s="1"/>
  <c r="W127" i="2"/>
  <c r="X104" i="1"/>
  <c r="X95" i="2" s="1"/>
  <c r="W95" i="2"/>
  <c r="X106" i="1"/>
  <c r="X97" i="2" s="1"/>
  <c r="W97" i="2"/>
  <c r="X146" i="1"/>
  <c r="X136" i="2" s="1"/>
  <c r="W136" i="2"/>
  <c r="X70" i="1"/>
  <c r="X61" i="2" s="1"/>
  <c r="W61" i="2"/>
  <c r="X30" i="1"/>
  <c r="X21" i="2" s="1"/>
  <c r="W21" i="2"/>
  <c r="X45" i="1"/>
  <c r="X36" i="2" s="1"/>
  <c r="W36" i="2"/>
  <c r="X103" i="1"/>
  <c r="X94" i="2" s="1"/>
  <c r="W94" i="2"/>
  <c r="X118" i="1"/>
  <c r="X109" i="2" s="1"/>
  <c r="W109" i="2"/>
  <c r="X145" i="1"/>
  <c r="X135" i="2" s="1"/>
  <c r="W135" i="2"/>
  <c r="X20" i="1"/>
  <c r="X11" i="2" s="1"/>
  <c r="W11" i="2"/>
  <c r="X121" i="1"/>
  <c r="X112" i="2" s="1"/>
  <c r="W112" i="2"/>
  <c r="X152" i="1"/>
  <c r="X142" i="2" s="1"/>
  <c r="W142" i="2"/>
  <c r="X76" i="1"/>
  <c r="X67" i="2" s="1"/>
  <c r="W67" i="2"/>
  <c r="X28" i="1"/>
  <c r="X19" i="2" s="1"/>
  <c r="W19" i="2"/>
  <c r="X120" i="1"/>
  <c r="X111" i="2" s="1"/>
  <c r="W111" i="2"/>
  <c r="X151" i="1"/>
  <c r="X141" i="2" s="1"/>
  <c r="W141" i="2"/>
  <c r="X75" i="1"/>
  <c r="X66" i="2" s="1"/>
  <c r="W66" i="2"/>
  <c r="X43" i="1"/>
  <c r="X34" i="2" s="1"/>
  <c r="W34" i="2"/>
  <c r="X42" i="1"/>
  <c r="X33" i="2" s="1"/>
  <c r="W33" i="2"/>
  <c r="X17" i="1"/>
  <c r="X8" i="2" s="1"/>
  <c r="W8" i="2"/>
  <c r="X100" i="1"/>
  <c r="X91" i="2" s="1"/>
  <c r="W91" i="2"/>
  <c r="X115" i="1"/>
  <c r="X106" i="2" s="1"/>
  <c r="W106" i="2"/>
  <c r="X142" i="1"/>
  <c r="X132" i="2" s="1"/>
  <c r="W132" i="2"/>
  <c r="X66" i="1"/>
  <c r="X57" i="2" s="1"/>
  <c r="W57" i="2"/>
  <c r="X33" i="1"/>
  <c r="X24" i="2" s="1"/>
  <c r="W24" i="2"/>
  <c r="X16" i="1"/>
  <c r="X7" i="2" s="1"/>
  <c r="W7" i="2"/>
  <c r="X109" i="1"/>
  <c r="X100" i="2" s="1"/>
  <c r="W100" i="2"/>
  <c r="X149" i="1"/>
  <c r="X139" i="2" s="1"/>
  <c r="W139" i="2"/>
  <c r="X73" i="1"/>
  <c r="X64" i="2" s="1"/>
  <c r="W64" i="2"/>
  <c r="X25" i="1"/>
  <c r="X16" i="2" s="1"/>
  <c r="W16" i="2"/>
  <c r="X32" i="1"/>
  <c r="X23" i="2" s="1"/>
  <c r="W23" i="2"/>
  <c r="X156" i="1"/>
  <c r="X146" i="2" s="1"/>
  <c r="W146" i="2"/>
  <c r="X24" i="1"/>
  <c r="X15" i="2" s="1"/>
  <c r="W15" i="2"/>
  <c r="X12" i="1"/>
  <c r="W3" i="2"/>
  <c r="X3" i="2" l="1"/>
  <c r="X10" i="1"/>
</calcChain>
</file>

<file path=xl/sharedStrings.xml><?xml version="1.0" encoding="utf-8"?>
<sst xmlns="http://schemas.openxmlformats.org/spreadsheetml/2006/main" count="2050" uniqueCount="597">
  <si>
    <t xml:space="preserve">HOSPITAL UNIVERSITARIO NACIONAL </t>
  </si>
  <si>
    <t>DIRECCION JURIDICA - COMPRAS Y CONTRATACIÓN</t>
  </si>
  <si>
    <t>INVITACIÓN ABIERTA 2026</t>
  </si>
  <si>
    <t>VIGENTE</t>
  </si>
  <si>
    <t>EN TRAMITE DE RENOVACION</t>
  </si>
  <si>
    <t xml:space="preserve"> EVALUACIÓN TÉCNICA ,ECONÓMICA Y FINANCIERA</t>
  </si>
  <si>
    <t>VENCIDO</t>
  </si>
  <si>
    <t xml:space="preserve">NOMBRE PROVEEDOR: </t>
  </si>
  <si>
    <t>PERDIDA DE FUERZA DE EJECUCION</t>
  </si>
  <si>
    <t xml:space="preserve">NIT : </t>
  </si>
  <si>
    <t>VENCIDO CON CARTA DE AGOTADO</t>
  </si>
  <si>
    <t>NOMBRE DE CONTACTO:</t>
  </si>
  <si>
    <t>CORREO DE CONTACTO:</t>
  </si>
  <si>
    <t>NUMERO TELEFONICO DE CONTACTO:</t>
  </si>
  <si>
    <t>ÍTEM</t>
  </si>
  <si>
    <t>CODIGO
INSTITUCIONAL[HUN]</t>
  </si>
  <si>
    <t>NOMBRE GENERICO</t>
  </si>
  <si>
    <t>UNIDAD DE MEDIDA HUN</t>
  </si>
  <si>
    <t>PROMEDIO CANTIDAD ANUAL PROYECTADA</t>
  </si>
  <si>
    <t>NOMBRE COMERCIAL</t>
  </si>
  <si>
    <t>PRESENTACIÓN
 UNIDAD DE EMPAQUE</t>
  </si>
  <si>
    <t>FABRICANTE</t>
  </si>
  <si>
    <t>TITULAR REGISTRO SANITARIO</t>
  </si>
  <si>
    <t>REGISTRO SANITARIO o resolucion VITAL NO DISPONIBLE</t>
  </si>
  <si>
    <t>NUMERO DE REGISTRO O VITAL NO DISPONIBLE</t>
  </si>
  <si>
    <t>FECHA VENCIMIENTO REGISTRO SANITARIO (DD/MM/AAAA)</t>
  </si>
  <si>
    <t>ESTADO REGISTRO [Vigente/En tramite de renovación/Vencido/Perdida de fuerza de ejecución/Vencido con carta de agotamiento]</t>
  </si>
  <si>
    <t>VALOR UNITARIO (SE CONSIGNA EL VALOR DE UNIDAD DE MEDIDA NO VALOR PRESENTACION COMERCIAL)</t>
  </si>
  <si>
    <t>DESCUENTO COMERCIAL SI/NO</t>
  </si>
  <si>
    <t>% DESCUENTO COMERCIAL</t>
  </si>
  <si>
    <t>VALOR UNITARIO NETO CON DCTO COMERCIAL</t>
  </si>
  <si>
    <t>VALOR IVA UNITARIO (EN PESOS) SI APLICA</t>
  </si>
  <si>
    <t>VALOR NETO UNITARIO CON IVA (SI APLICA)</t>
  </si>
  <si>
    <t>VALOR NETO TOTAL OFERTA ANUAL</t>
  </si>
  <si>
    <t>DESCUENTO FINANCIERO SI/NO</t>
  </si>
  <si>
    <t>% DESCUENTO FINANCIERO PAGO A 30 DIAS</t>
  </si>
  <si>
    <t>% DESCUENTO FINANCIERO PAGO A 60 DIAS</t>
  </si>
  <si>
    <t>% DESCUENTO FINANCIERO PAGO A 90 DIAS</t>
  </si>
  <si>
    <t>BONIFICA SI/NO</t>
  </si>
  <si>
    <t>CONDICIONES DE BONIFICACION</t>
  </si>
  <si>
    <t>REBATE SI/NO</t>
  </si>
  <si>
    <t>CONDICIONES DEL REBATE</t>
  </si>
  <si>
    <t>OTROS BENEFICIOS COMERCIALES SI/NO</t>
  </si>
  <si>
    <t>CONDICIONES OTROS BENEFICIOS COMERCIALES</t>
  </si>
  <si>
    <t>OBSERVACIONES</t>
  </si>
  <si>
    <t>UNIDAD</t>
  </si>
  <si>
    <t>MO10000795</t>
  </si>
  <si>
    <t xml:space="preserve">Aguja de crochet </t>
  </si>
  <si>
    <t>MO10000796</t>
  </si>
  <si>
    <t>MO10000797</t>
  </si>
  <si>
    <t>EQ0000013</t>
  </si>
  <si>
    <t>Cable de monopolar Compatible con valleylab</t>
  </si>
  <si>
    <t>CX000061</t>
  </si>
  <si>
    <t>Canula de yankauer</t>
  </si>
  <si>
    <t>CX000175</t>
  </si>
  <si>
    <t>Canula irrigacion - succion flauta 10</t>
  </si>
  <si>
    <t>CX000031</t>
  </si>
  <si>
    <t>Clamp de pediculo angulado debackey  90°</t>
  </si>
  <si>
    <t>CX000034</t>
  </si>
  <si>
    <t>Clamp de pediculo curvo</t>
  </si>
  <si>
    <t>EST00080</t>
  </si>
  <si>
    <t>Clamp intestinal atraumatico + Mango con ratchet de laparoscopia</t>
  </si>
  <si>
    <t>CX000176</t>
  </si>
  <si>
    <t>Contenedor laparoscopia para instrumental</t>
  </si>
  <si>
    <t>CX000177</t>
  </si>
  <si>
    <t>Contenedor mediano para intrumental</t>
  </si>
  <si>
    <t>CX000178</t>
  </si>
  <si>
    <t>Contenedor pequeño para instrumental</t>
  </si>
  <si>
    <t>CX000135</t>
  </si>
  <si>
    <t>Diseccion adson brown</t>
  </si>
  <si>
    <t>CX000005</t>
  </si>
  <si>
    <t>Diseccion adson con garra</t>
  </si>
  <si>
    <t>CX000006 / CX00016</t>
  </si>
  <si>
    <t>Diseccion adson sin garra</t>
  </si>
  <si>
    <t>CX000144</t>
  </si>
  <si>
    <t>Diseccion estandar con garra</t>
  </si>
  <si>
    <t>CX000021</t>
  </si>
  <si>
    <t>CX000004</t>
  </si>
  <si>
    <t>Diseccion estandard sin garra</t>
  </si>
  <si>
    <t>CX000022</t>
  </si>
  <si>
    <t>CX000158</t>
  </si>
  <si>
    <t>Diseccion rusa</t>
  </si>
  <si>
    <t>CX000101</t>
  </si>
  <si>
    <t xml:space="preserve">Diseccion vascular de backey punta de  1,5 MM de ancho </t>
  </si>
  <si>
    <t>CX000025</t>
  </si>
  <si>
    <t xml:space="preserve">Diseccion vascular de backey punta de  2. 8 MM de ancho </t>
  </si>
  <si>
    <t>CX000067</t>
  </si>
  <si>
    <t xml:space="preserve">Diseccion vascular debakey atraumatica punta de 1,5mm </t>
  </si>
  <si>
    <t>CX000179</t>
  </si>
  <si>
    <t>Espatula maleable abdominal</t>
  </si>
  <si>
    <t>CX000180</t>
  </si>
  <si>
    <t>CX000181</t>
  </si>
  <si>
    <t>CX000183</t>
  </si>
  <si>
    <t xml:space="preserve">Espatula maleable abdominal </t>
  </si>
  <si>
    <t>CX000139</t>
  </si>
  <si>
    <t>Mango de bisturi 3</t>
  </si>
  <si>
    <t>LAB0000217</t>
  </si>
  <si>
    <t>Mango de bisturi 4</t>
  </si>
  <si>
    <t>CX000014</t>
  </si>
  <si>
    <t>Mango de bisturi 7</t>
  </si>
  <si>
    <t>CX000165</t>
  </si>
  <si>
    <t xml:space="preserve">Fleboextractor para extraccion de varices </t>
  </si>
  <si>
    <t>CX000184</t>
  </si>
  <si>
    <t>pinza Adder</t>
  </si>
  <si>
    <t>CX000152</t>
  </si>
  <si>
    <t>pinza allix</t>
  </si>
  <si>
    <t>CX000154</t>
  </si>
  <si>
    <t>Pinza allix yudd</t>
  </si>
  <si>
    <t>CX000043</t>
  </si>
  <si>
    <t>Pinza babcock</t>
  </si>
  <si>
    <t>CX000185</t>
  </si>
  <si>
    <t xml:space="preserve">Pinza Baby Mosco curva </t>
  </si>
  <si>
    <t>CX000186</t>
  </si>
  <si>
    <t>Pinza basket 45°</t>
  </si>
  <si>
    <t>CX000044</t>
  </si>
  <si>
    <t>Pinza cistico</t>
  </si>
  <si>
    <t>CX000037</t>
  </si>
  <si>
    <t>Pinza de campo</t>
  </si>
  <si>
    <t>CX000081</t>
  </si>
  <si>
    <t>Pinza kelly adson punta Fina</t>
  </si>
  <si>
    <t>CX000039</t>
  </si>
  <si>
    <t>Pinza kelly curva</t>
  </si>
  <si>
    <t>LAB0000135</t>
  </si>
  <si>
    <t xml:space="preserve">Pinza kelly recta </t>
  </si>
  <si>
    <t>CX000187</t>
  </si>
  <si>
    <t>Pinza nasal sacabocado retrogrado giratorio 360</t>
  </si>
  <si>
    <t>EQ0000111</t>
  </si>
  <si>
    <t>Pinza ligaclip lt-300</t>
  </si>
  <si>
    <t>CX000072</t>
  </si>
  <si>
    <t>Pinza Mixter</t>
  </si>
  <si>
    <t>CX000188</t>
  </si>
  <si>
    <t>Pinza penington</t>
  </si>
  <si>
    <t>CX000189</t>
  </si>
  <si>
    <t>Pinza randall 30°</t>
  </si>
  <si>
    <t>CX000190</t>
  </si>
  <si>
    <t>Pinza randall 45°</t>
  </si>
  <si>
    <t>CX000191</t>
  </si>
  <si>
    <t>Pinza randall 90° curva</t>
  </si>
  <si>
    <t>CX000192</t>
  </si>
  <si>
    <t>Pinza randall recta</t>
  </si>
  <si>
    <t>CX000041</t>
  </si>
  <si>
    <t>Pinza rochester</t>
  </si>
  <si>
    <t>MO10000081</t>
  </si>
  <si>
    <t xml:space="preserve">Separador deaver </t>
  </si>
  <si>
    <t>MO10000080</t>
  </si>
  <si>
    <t>CX000225</t>
  </si>
  <si>
    <t xml:space="preserve">Portaagujas de mayo mango dorado </t>
  </si>
  <si>
    <t>CX000193</t>
  </si>
  <si>
    <t>Portaagujas de mayo</t>
  </si>
  <si>
    <t>CX000156</t>
  </si>
  <si>
    <t>CX000162</t>
  </si>
  <si>
    <t>CX000018</t>
  </si>
  <si>
    <t>CX000076</t>
  </si>
  <si>
    <t>CX000194</t>
  </si>
  <si>
    <t>EST00074</t>
  </si>
  <si>
    <t>Separador de richardson eastman</t>
  </si>
  <si>
    <t>CX000148</t>
  </si>
  <si>
    <t>separador farabeuf</t>
  </si>
  <si>
    <t>CX000226</t>
  </si>
  <si>
    <t>Tijera de tejido curva</t>
  </si>
  <si>
    <t>C0000014/
LAB0000234</t>
  </si>
  <si>
    <t>CX000195</t>
  </si>
  <si>
    <t>LAB0000234</t>
  </si>
  <si>
    <t>CX000163</t>
  </si>
  <si>
    <t>CX000003</t>
  </si>
  <si>
    <t>EST00060</t>
  </si>
  <si>
    <t>Tijeras laparoscopia giratorias longitud 36cm</t>
  </si>
  <si>
    <t>CX000120</t>
  </si>
  <si>
    <t>Pinza maguill</t>
  </si>
  <si>
    <t>TAMAÑO</t>
  </si>
  <si>
    <t>2,5 cm</t>
  </si>
  <si>
    <t>3,5cm</t>
  </si>
  <si>
    <t xml:space="preserve">5 CM </t>
  </si>
  <si>
    <t>3mts</t>
  </si>
  <si>
    <t>12-13 cm</t>
  </si>
  <si>
    <t>35-37cm</t>
  </si>
  <si>
    <t>19cm</t>
  </si>
  <si>
    <t>24cm</t>
  </si>
  <si>
    <t>40-42cm (INCLUIDO EL MANGO)</t>
  </si>
  <si>
    <t>52*28</t>
  </si>
  <si>
    <t>41*26</t>
  </si>
  <si>
    <t>24*16</t>
  </si>
  <si>
    <t>11-12 cm</t>
  </si>
  <si>
    <t>12-14 cm</t>
  </si>
  <si>
    <t>14-16 cm</t>
  </si>
  <si>
    <t>18-20 cm</t>
  </si>
  <si>
    <t>15-20CM</t>
  </si>
  <si>
    <t>16 -18 cm</t>
  </si>
  <si>
    <t>20-22 cm</t>
  </si>
  <si>
    <t>3cm* 32 cm</t>
  </si>
  <si>
    <t>6cm* 32 cm</t>
  </si>
  <si>
    <t>7,5cm* 32 cm</t>
  </si>
  <si>
    <t>5cm * 33cm</t>
  </si>
  <si>
    <t>13-14 cm</t>
  </si>
  <si>
    <t>16-18</t>
  </si>
  <si>
    <t>18-19 cm</t>
  </si>
  <si>
    <t>18 -19cm</t>
  </si>
  <si>
    <t>15-18 cm</t>
  </si>
  <si>
    <t>20cm</t>
  </si>
  <si>
    <t>8-10cm</t>
  </si>
  <si>
    <t>No requiere</t>
  </si>
  <si>
    <t>20-21 cm</t>
  </si>
  <si>
    <t>14-15 cm</t>
  </si>
  <si>
    <t>19-20cm</t>
  </si>
  <si>
    <t xml:space="preserve">14 cm </t>
  </si>
  <si>
    <t>50 cm</t>
  </si>
  <si>
    <t>20 cm</t>
  </si>
  <si>
    <t>18-19cm</t>
  </si>
  <si>
    <t xml:space="preserve">2-3 CM </t>
  </si>
  <si>
    <t>3-5 cm</t>
  </si>
  <si>
    <t>17-18 cm</t>
  </si>
  <si>
    <t>19-20 cm</t>
  </si>
  <si>
    <t>22-24 cm</t>
  </si>
  <si>
    <t>26-27 cm</t>
  </si>
  <si>
    <t>24 cm</t>
  </si>
  <si>
    <t xml:space="preserve">11-12 cm </t>
  </si>
  <si>
    <t>15-16 cm</t>
  </si>
  <si>
    <t>21-22 cm</t>
  </si>
  <si>
    <t xml:space="preserve">36 cm </t>
  </si>
  <si>
    <t>25 cm</t>
  </si>
  <si>
    <t>CIRUGIA GENERAL</t>
  </si>
  <si>
    <t>FM0000974</t>
  </si>
  <si>
    <t>Cortafrio</t>
  </si>
  <si>
    <t>ORT0000041</t>
  </si>
  <si>
    <t>Pinza reductora de puntas de 10mm angulada</t>
  </si>
  <si>
    <t xml:space="preserve">16 cm </t>
  </si>
  <si>
    <t>CX000062</t>
  </si>
  <si>
    <t>Alicate</t>
  </si>
  <si>
    <t>CX000196</t>
  </si>
  <si>
    <t>Gancho de lambotte</t>
  </si>
  <si>
    <t>22cm</t>
  </si>
  <si>
    <t>FM024</t>
  </si>
  <si>
    <t>Gancho hook</t>
  </si>
  <si>
    <t>37-40 cm</t>
  </si>
  <si>
    <t>CX000197</t>
  </si>
  <si>
    <t>Gubia</t>
  </si>
  <si>
    <t>18-23 cm</t>
  </si>
  <si>
    <t>CX000198</t>
  </si>
  <si>
    <t>Gubia Friedman 1</t>
  </si>
  <si>
    <t>17 cm</t>
  </si>
  <si>
    <t>CX000199</t>
  </si>
  <si>
    <t>Gubia stille-luer</t>
  </si>
  <si>
    <t>23cm</t>
  </si>
  <si>
    <t>ORT0000040</t>
  </si>
  <si>
    <t>Hohmann 2mm /6mm</t>
  </si>
  <si>
    <t>16 cm</t>
  </si>
  <si>
    <t>FM0000318</t>
  </si>
  <si>
    <t>Hombre solo</t>
  </si>
  <si>
    <t>CX000013</t>
  </si>
  <si>
    <t>Mango de bisturi 3 largo</t>
  </si>
  <si>
    <t>CX000200</t>
  </si>
  <si>
    <t>Mango de bisturi 4 largo</t>
  </si>
  <si>
    <t>FM0000308</t>
  </si>
  <si>
    <t>Martillo mango de madera</t>
  </si>
  <si>
    <t>19 cm</t>
  </si>
  <si>
    <t>CX000111</t>
  </si>
  <si>
    <t xml:space="preserve">Microtijera con resorte y mango redondo, angulada 125°, hoja muy fina </t>
  </si>
  <si>
    <t>CX000112</t>
  </si>
  <si>
    <t>CX000201</t>
  </si>
  <si>
    <t>osteotomo de cottle recto 2mm</t>
  </si>
  <si>
    <t>16-18 cm</t>
  </si>
  <si>
    <t>CX000202</t>
  </si>
  <si>
    <t>osteotomo de cottle recto 4 milimetros 4mm</t>
  </si>
  <si>
    <t>CX000203</t>
  </si>
  <si>
    <t>osteotomo de cottle recto 6mm</t>
  </si>
  <si>
    <t>CX000204</t>
  </si>
  <si>
    <t>Pasahilos Nelson</t>
  </si>
  <si>
    <t>23 cm</t>
  </si>
  <si>
    <t>C0000008</t>
  </si>
  <si>
    <t xml:space="preserve">Pinza Jones para sujetar campos </t>
  </si>
  <si>
    <t>9 cm</t>
  </si>
  <si>
    <t>CX000050</t>
  </si>
  <si>
    <t>Porta agujas crile wood boca estriada de 0. 4 mm</t>
  </si>
  <si>
    <t>15 cm</t>
  </si>
  <si>
    <t>CX000056</t>
  </si>
  <si>
    <t>Porta agujas debakey boca estriada de 0. 4 mm con inserto de metal MA</t>
  </si>
  <si>
    <t xml:space="preserve">15 cm </t>
  </si>
  <si>
    <t>CX000049</t>
  </si>
  <si>
    <t>Porta alambre longitud 185mm</t>
  </si>
  <si>
    <t xml:space="preserve">18-20cm </t>
  </si>
  <si>
    <t>Raspa putty</t>
  </si>
  <si>
    <t>27 cm</t>
  </si>
  <si>
    <t>ORT0000035</t>
  </si>
  <si>
    <t>separador tavers</t>
  </si>
  <si>
    <t>17cm</t>
  </si>
  <si>
    <t>C0000015</t>
  </si>
  <si>
    <t>Tijera de mayo rectas</t>
  </si>
  <si>
    <t>14-15 Cm</t>
  </si>
  <si>
    <t>CX000058</t>
  </si>
  <si>
    <t>16-17 cm</t>
  </si>
  <si>
    <t>ORTOPEDIA</t>
  </si>
  <si>
    <t>CX000205</t>
  </si>
  <si>
    <t>canula de frazier microcirugia 1,2</t>
  </si>
  <si>
    <t>14cm</t>
  </si>
  <si>
    <t>R0000001</t>
  </si>
  <si>
    <t>Canula de frazier 10 Fr</t>
  </si>
  <si>
    <t>CX000001</t>
  </si>
  <si>
    <t>Canula de frazier 12Fr</t>
  </si>
  <si>
    <t>CX000206</t>
  </si>
  <si>
    <t>Canula de frazier 15 Fr</t>
  </si>
  <si>
    <t>CX000207</t>
  </si>
  <si>
    <t>Canula de frazier 4 Fr</t>
  </si>
  <si>
    <t>CX000208</t>
  </si>
  <si>
    <t>Canula de frazier 6 Fr</t>
  </si>
  <si>
    <t>CX000142</t>
  </si>
  <si>
    <t>Canula de frazier 8 Fr</t>
  </si>
  <si>
    <t>CX000209</t>
  </si>
  <si>
    <t>cuchillate de cottle punta biselada</t>
  </si>
  <si>
    <t>CX000210</t>
  </si>
  <si>
    <t>Aplanador de cartilago</t>
  </si>
  <si>
    <t>6cm * 3cm</t>
  </si>
  <si>
    <t>CX000211</t>
  </si>
  <si>
    <t>Disector de cottle doble servicio</t>
  </si>
  <si>
    <t>CX000133</t>
  </si>
  <si>
    <t>Disector de freer</t>
  </si>
  <si>
    <t>OD000122</t>
  </si>
  <si>
    <t>EST00045</t>
  </si>
  <si>
    <t>cuchillete de joseph semicurvo</t>
  </si>
  <si>
    <t>18 xcm</t>
  </si>
  <si>
    <t>CX000213</t>
  </si>
  <si>
    <t>Elevador de pilares hurd</t>
  </si>
  <si>
    <t>22-23 cm</t>
  </si>
  <si>
    <t>EST00017</t>
  </si>
  <si>
    <t>Especulo de cottle</t>
  </si>
  <si>
    <t>13cm *4,5 cm</t>
  </si>
  <si>
    <t>EST00069</t>
  </si>
  <si>
    <t xml:space="preserve">Separador de travers 3*3 </t>
  </si>
  <si>
    <t xml:space="preserve">13 cm </t>
  </si>
  <si>
    <t>OTORRINOLARINGOLOGIA</t>
  </si>
  <si>
    <t>ORT0000031</t>
  </si>
  <si>
    <t xml:space="preserve">pinza kerrison 45° 4.0mm </t>
  </si>
  <si>
    <t>ORT0000029</t>
  </si>
  <si>
    <t>Pinza kerrison mordida inferior de 2,0mm 45°</t>
  </si>
  <si>
    <t>ORT0000025</t>
  </si>
  <si>
    <t xml:space="preserve">Pinza kerrison mordida superior de 1.5 mm 45° </t>
  </si>
  <si>
    <t>ORT0000027</t>
  </si>
  <si>
    <t>Pinza kerrison mordida superior de 3,0mm 45°</t>
  </si>
  <si>
    <t xml:space="preserve">20 cm </t>
  </si>
  <si>
    <t>CX000214</t>
  </si>
  <si>
    <t>Pinza kocher</t>
  </si>
  <si>
    <t>ORT0000032</t>
  </si>
  <si>
    <t>Pinza alligatore 2mm</t>
  </si>
  <si>
    <t>ORT0000044</t>
  </si>
  <si>
    <t>Pinza alligatore 4mm</t>
  </si>
  <si>
    <t>CX000218</t>
  </si>
  <si>
    <t>Separador gelpy</t>
  </si>
  <si>
    <t>CX000224</t>
  </si>
  <si>
    <t xml:space="preserve">Pinza kerrison mordida superior de 1 mm  </t>
  </si>
  <si>
    <t>NEUROCIRUGIA</t>
  </si>
  <si>
    <t>CX000215</t>
  </si>
  <si>
    <t>Pinza falsos germenes</t>
  </si>
  <si>
    <t>CX000216</t>
  </si>
  <si>
    <t xml:space="preserve">Pinza foster curva </t>
  </si>
  <si>
    <t>29 cm</t>
  </si>
  <si>
    <t>CX000217</t>
  </si>
  <si>
    <t>Pinza heany</t>
  </si>
  <si>
    <t>20-22cm</t>
  </si>
  <si>
    <t>CX000227</t>
  </si>
  <si>
    <t xml:space="preserve">pinza foster curva </t>
  </si>
  <si>
    <t>22 cm</t>
  </si>
  <si>
    <t>GINECOLOGIA</t>
  </si>
  <si>
    <t>Periostótomo de MOLT</t>
  </si>
  <si>
    <t>18.1CM</t>
  </si>
  <si>
    <t>OD000129</t>
  </si>
  <si>
    <t>Elevador Apexo Recto</t>
  </si>
  <si>
    <t>no requiere</t>
  </si>
  <si>
    <t>C0000024</t>
  </si>
  <si>
    <t>CX000157</t>
  </si>
  <si>
    <t>Tijera Littauer</t>
  </si>
  <si>
    <t>OD000130</t>
  </si>
  <si>
    <t>Elevador recto Grueso</t>
  </si>
  <si>
    <t>OD000121</t>
  </si>
  <si>
    <t>Espejo bucal con mango</t>
  </si>
  <si>
    <t>ODONTOLOGÍA</t>
  </si>
  <si>
    <t>CX000017</t>
  </si>
  <si>
    <t xml:space="preserve">Gancho para nervio adson romo </t>
  </si>
  <si>
    <t xml:space="preserve">19cm </t>
  </si>
  <si>
    <t>CX000219</t>
  </si>
  <si>
    <t>Gancho de piel 3 dientes agudo</t>
  </si>
  <si>
    <t>13-15 cm</t>
  </si>
  <si>
    <t>EST00034</t>
  </si>
  <si>
    <t>Gancho de piel sencillo</t>
  </si>
  <si>
    <t>EST00076</t>
  </si>
  <si>
    <t>Pinza Baby Mixter</t>
  </si>
  <si>
    <t>C0000010</t>
  </si>
  <si>
    <t>Pinza mosquito curva</t>
  </si>
  <si>
    <t>EST00018</t>
  </si>
  <si>
    <t>Pinza diseccion en bayoneta sin garra</t>
  </si>
  <si>
    <t>CX000138</t>
  </si>
  <si>
    <t xml:space="preserve">Pinza relojero </t>
  </si>
  <si>
    <t>CX000078</t>
  </si>
  <si>
    <t xml:space="preserve">Pinza diseccion relojero vascular </t>
  </si>
  <si>
    <t xml:space="preserve">15-17 cm </t>
  </si>
  <si>
    <t>CX000113</t>
  </si>
  <si>
    <t>Porta agujas de microcirugia de 0,80 mm mango redondo</t>
  </si>
  <si>
    <t xml:space="preserve">15-18 cm </t>
  </si>
  <si>
    <t>CX000114</t>
  </si>
  <si>
    <t xml:space="preserve">Porta agujas de microcirugia de 1,2mm mango redondo </t>
  </si>
  <si>
    <t>CX000075</t>
  </si>
  <si>
    <t>Porta agujas sarot boca estriada 0,4mm longitud 260mm</t>
  </si>
  <si>
    <t xml:space="preserve">26 cm </t>
  </si>
  <si>
    <t>EST00081</t>
  </si>
  <si>
    <t>Porta agujas recto con mango</t>
  </si>
  <si>
    <t>26-28cm(INCLUIDO EL MANGO)</t>
  </si>
  <si>
    <t>CX000090 / M010000502</t>
  </si>
  <si>
    <t>Regla metalica</t>
  </si>
  <si>
    <t>MO10000044</t>
  </si>
  <si>
    <t xml:space="preserve">Regla plastica </t>
  </si>
  <si>
    <t>30 cm</t>
  </si>
  <si>
    <t>CX000024</t>
  </si>
  <si>
    <t>Separador de desmarres</t>
  </si>
  <si>
    <t>CX000147</t>
  </si>
  <si>
    <t>Separador senn miller agudos</t>
  </si>
  <si>
    <t>16cm</t>
  </si>
  <si>
    <t>CX000146</t>
  </si>
  <si>
    <t>Separador senn miller romos</t>
  </si>
  <si>
    <t>EST00048</t>
  </si>
  <si>
    <t>Tijera de stevens curva</t>
  </si>
  <si>
    <t>CX000220</t>
  </si>
  <si>
    <t>Tijera dietrich</t>
  </si>
  <si>
    <t xml:space="preserve">18 cm </t>
  </si>
  <si>
    <t>CX000221</t>
  </si>
  <si>
    <t>Tijera Satinsky</t>
  </si>
  <si>
    <t>CX000222</t>
  </si>
  <si>
    <t>Tijera de iris</t>
  </si>
  <si>
    <t>10-12 cm</t>
  </si>
  <si>
    <t>CX000223</t>
  </si>
  <si>
    <t xml:space="preserve">Tijera de diseccion jamenson, semi curvas, puntas agudas </t>
  </si>
  <si>
    <t>EST00075</t>
  </si>
  <si>
    <t>Tijera de tejido mango dorado</t>
  </si>
  <si>
    <t>Tijera de poot 45°</t>
  </si>
  <si>
    <t>18 cm</t>
  </si>
  <si>
    <t>CIRUGIA PLASTICA</t>
  </si>
  <si>
    <t>CX000228</t>
  </si>
  <si>
    <t>CX000229</t>
  </si>
  <si>
    <t xml:space="preserve">15-16cm </t>
  </si>
  <si>
    <t>CX000230</t>
  </si>
  <si>
    <t>Porta alambre longitud  15,5</t>
  </si>
  <si>
    <t>CERTIFICADO DE BPM</t>
  </si>
  <si>
    <t>INSTRUMENTAL HOSPITALARIO</t>
  </si>
  <si>
    <t>ACERO QUIRURGICO</t>
  </si>
  <si>
    <t>SI</t>
  </si>
  <si>
    <t>NO</t>
  </si>
  <si>
    <t>MATERIAL</t>
  </si>
  <si>
    <t>CATEGORIA</t>
  </si>
  <si>
    <t xml:space="preserve">CORPORACIÓN SALUD UN </t>
  </si>
  <si>
    <t>HOSPITAL UNIVERSITARIO NACIONAL</t>
  </si>
  <si>
    <t>Instrucciones de diligenciamiento ficha</t>
  </si>
  <si>
    <t>Nombre de la columna</t>
  </si>
  <si>
    <t>Descripción</t>
  </si>
  <si>
    <t>NOMBRE PROVEEDOR</t>
  </si>
  <si>
    <t>Corresponde a la razon social del proponente</t>
  </si>
  <si>
    <t>NIT</t>
  </si>
  <si>
    <t>Número de Identificación Tributaria</t>
  </si>
  <si>
    <t>NOMBRE CONTACTO</t>
  </si>
  <si>
    <t xml:space="preserve">Nombre de contacto del proponente </t>
  </si>
  <si>
    <t>CORREO DE CONTACTO</t>
  </si>
  <si>
    <t xml:space="preserve">Correo del contacto del proponente </t>
  </si>
  <si>
    <t>NÚMERO TELEFONICO DE CONTACTO</t>
  </si>
  <si>
    <t xml:space="preserve">Teléfono / celular de la persona del proponente </t>
  </si>
  <si>
    <t>Corresponde al número del ítem a cotizar</t>
  </si>
  <si>
    <t>CODIGO INSTITUCIONAL [HUN]</t>
  </si>
  <si>
    <t>Código interno del Hospital Universitario Nacional HUN</t>
  </si>
  <si>
    <t>Corresponde a la descripción interna del medicamento del Hospital Universitario Nacional HUN</t>
  </si>
  <si>
    <t>Unidad de dispensacion y manejo del HUN</t>
  </si>
  <si>
    <t>Corresponde a las cantidades anuales  proyectadas para el consumo del HUN</t>
  </si>
  <si>
    <t>Hace referencia al nombre comercial o registro de marca definido ante el INVIMA. Este nombre es propiedad privada del fabricante o titular de registro sanitario</t>
  </si>
  <si>
    <t>PRESENTACIÓN UNIDAD DE EMPAQUE</t>
  </si>
  <si>
    <t>La presentación comercial hace referencia al número de unidades de contenido en una unidad de empaque (caja * 1º , caja * 100, Paquete * 20 etc) manejado por la HUN</t>
  </si>
  <si>
    <t>CODIGO UNICO DE MEDICAMENTO (CUM)</t>
  </si>
  <si>
    <t>Diligenciar el código único, invariable y de uso público que se le asigna a cada medicamento, de acuerdo a los niveles del estándar.</t>
  </si>
  <si>
    <t>IDENTIFICADOR UNICO DE MEDICAMENTO (IUM)</t>
  </si>
  <si>
    <t>Diligenciar código asignado a cada medicamento que permitirá diferencia cada uno de los tres niveles de descripción y en adelante deberá ser asignado por el Instituto Nacional de Vigilancia de Medicamentos y Alimentos.</t>
  </si>
  <si>
    <t>Corresponde al fabricante del medicamento</t>
  </si>
  <si>
    <t>TITULAR REGISTRO</t>
  </si>
  <si>
    <t>Corresponde al propietario de la patente del medicamento</t>
  </si>
  <si>
    <t>REGISTRO SANITARIO O RESOLUCIÓN VITAL NO DISPONIBLE</t>
  </si>
  <si>
    <t xml:space="preserve">Informa si el medicamento cuenta con registro sanitario o corresponde a Vital no disponible </t>
  </si>
  <si>
    <t>Número del documento expedido por la autoridad sanitaria correspondiente (Invima), mediante el cual se autoriza a una persona natural o jurídica para fabricar, envasar e importar un alimento con destino al consumo humano.</t>
  </si>
  <si>
    <t>Corresponde a la fecha de vencimiento del registro sanitario</t>
  </si>
  <si>
    <t xml:space="preserve">ESTADO REGISTRO </t>
  </si>
  <si>
    <t>Corresponde al estado del registro sanitario según la fecha de vencimiento: vigente; en tramite de renovación; vencido; perdida de fuerza de ejecución; vencido con carta de agotamiento</t>
  </si>
  <si>
    <t>VALOR UNITARIO</t>
  </si>
  <si>
    <t>Se consigna el valor de unidad de medida, no valor presentacion comercial.</t>
  </si>
  <si>
    <t>VALOR TOTAL OFERTA ANUAL</t>
  </si>
  <si>
    <t xml:space="preserve">Corresponde a la operación entre el valor Unitario con IVA y las cantidades anuales </t>
  </si>
  <si>
    <t>REGULADO SI/NO</t>
  </si>
  <si>
    <t>Corresponde a si el medicamento tiene o no regulación de precios</t>
  </si>
  <si>
    <t>PRECIO REGULADO POR UNIDAD DE MEDIDA</t>
  </si>
  <si>
    <t>Corresponde al precio regulación según la circular vigente</t>
  </si>
  <si>
    <t>Corresponde a si el producto tiene o no descuento comercial</t>
  </si>
  <si>
    <t>Corresponde al descuento comercial otorgado en caso de que en el anterior item haya indica que si cuenta con este</t>
  </si>
  <si>
    <t>Corresponde a si el proveedor otorga o no descuento financiero</t>
  </si>
  <si>
    <t>% DESCUENTOS FINANCIEROS PAGO A 30 DIAS</t>
  </si>
  <si>
    <t>Corresponde a los descuentos que otorga el oferente por pronto pago en una escala de 30 días.</t>
  </si>
  <si>
    <t>% DESCUENTOS FINANCIEROS PAGO A 60 DIAS</t>
  </si>
  <si>
    <t>Corresponde a los descuentos que otorga el oferente por pronto pago en una escala de 60 días.</t>
  </si>
  <si>
    <t>% DESCUENTOS FINANCIEROS PAGO A 90 DIAS</t>
  </si>
  <si>
    <t>Corresponde a los descuentos que otorga el oferente por pronto pago en una escala de 90 días.</t>
  </si>
  <si>
    <t>Corresponde a si el oferente otorga o no bonificaciones por compra</t>
  </si>
  <si>
    <t>Corresponde a las condiciones de la bonificación (docenas de 15 unidades, descuento mensual x volumen de compras, descuento anual x volumen de compras, otros)</t>
  </si>
  <si>
    <t>Corresponde a si el oferente otorga o no rebates por compra</t>
  </si>
  <si>
    <t>Corresponde a las condiciones del rebate (monto pagado por medio de reducción, devolución o reembolso de lo que ya se pagó o contribuyó)</t>
  </si>
  <si>
    <t>Corresponde a si el oferente otorga o no otros beneficios comerciales por compra</t>
  </si>
  <si>
    <t>Corresponde a los beneficios adicionales otorgados por el oferente diferente de los anteriores</t>
  </si>
  <si>
    <t>Relacionar las observaciones que considere el proponente de la oferta</t>
  </si>
  <si>
    <t>Diligenciar toda la información requerida.</t>
  </si>
  <si>
    <t>En el caso de ofertar moleculas que no se encuentran descritas en la hoja "Medicamentos" debe ser diligenciada la información en la estructura que se encuentra en la hoja con el nombre "Adicionales"</t>
  </si>
  <si>
    <t>Nota: No se tendrá en cuenta para evaluación, las propuestas que no tengan diligenciados los campos en su totalidad</t>
  </si>
  <si>
    <t>Instrumental por especialidad</t>
  </si>
  <si>
    <t>Medidas especificas del instrumental</t>
  </si>
  <si>
    <t>Material acero quirurgico</t>
  </si>
  <si>
    <t>1,70mm X 15cm</t>
  </si>
  <si>
    <t>1,85mm X 15cm</t>
  </si>
  <si>
    <t>2,0mmX 15 cm</t>
  </si>
  <si>
    <t>24cm-25cm</t>
  </si>
  <si>
    <t>40-45cm (INCLUIDO EL MANGO)</t>
  </si>
  <si>
    <t>Pinza rochester Curva</t>
  </si>
  <si>
    <t>Pinza kocher Curva</t>
  </si>
  <si>
    <t xml:space="preserve">33cm- 36 cm </t>
  </si>
  <si>
    <t xml:space="preserve">Tijeras laparoscopia giratorias longitud </t>
  </si>
  <si>
    <t>12-13 cm (medida corresponde a Parte funcional l)</t>
  </si>
  <si>
    <t>41-45*26-29</t>
  </si>
  <si>
    <t>24-30*16-29</t>
  </si>
  <si>
    <t xml:space="preserve">Diseccion vascular de backey punta de  2.7 - 2. 8 MM de ancho </t>
  </si>
  <si>
    <t xml:space="preserve">Pinza basket 45° Arriba </t>
  </si>
  <si>
    <t xml:space="preserve">Pinza cistico </t>
  </si>
  <si>
    <t>18-20cm</t>
  </si>
  <si>
    <t>10cm-11cm</t>
  </si>
  <si>
    <t>Pinza nasal sacabocado retrogrado giratorio 360 mandibula de 2,5mm</t>
  </si>
  <si>
    <t>50 cm (longitud total)</t>
  </si>
  <si>
    <t xml:space="preserve">19-20 cm </t>
  </si>
  <si>
    <t>33-36cm(INCLUIDO EL MANGO)</t>
  </si>
  <si>
    <t>Portaagujas recto con mango</t>
  </si>
  <si>
    <t>15-20 cm</t>
  </si>
  <si>
    <t>Separador de desmarres de 12mm</t>
  </si>
  <si>
    <t>11-14 cm</t>
  </si>
  <si>
    <t>Tijera dietrich 125°</t>
  </si>
  <si>
    <t>24-25 cm</t>
  </si>
  <si>
    <t>11-13cm</t>
  </si>
  <si>
    <t>14-17 cm</t>
  </si>
  <si>
    <t>Tijera de tejido  curva mango dorado</t>
  </si>
  <si>
    <t>Pinza falsos germenes curva</t>
  </si>
  <si>
    <t>24-28 cm</t>
  </si>
  <si>
    <t>canula de frazier microcirugia 1,2-1,5 mm</t>
  </si>
  <si>
    <t>10-15 cm</t>
  </si>
  <si>
    <t>13-14cm</t>
  </si>
  <si>
    <t>Canula de frazier 4-5Fr</t>
  </si>
  <si>
    <t>6cm * 2,5cm-3cm</t>
  </si>
  <si>
    <t>14-22 cm</t>
  </si>
  <si>
    <t>13-14 cm *3,5 -5,5 cm</t>
  </si>
  <si>
    <t>33-37cm</t>
  </si>
  <si>
    <t>Clamp intestinal atraumatico + Mango con ratchet de laparoscopia 5mm-10mm</t>
  </si>
  <si>
    <t xml:space="preserve">24-32cm  </t>
  </si>
  <si>
    <t xml:space="preserve">pinza kerrison 40°-90° 4.0mm </t>
  </si>
  <si>
    <t>Pinza kerrison mordida inferior de 2,0mm 40°-45°</t>
  </si>
  <si>
    <t xml:space="preserve">Pinza kerrison mordida superior de 1mm-1.5 mm 40°-45° </t>
  </si>
  <si>
    <t>Pinza kerrison mordida superior de 3,0mm 40°-45°</t>
  </si>
  <si>
    <t xml:space="preserve">15-16 cm </t>
  </si>
  <si>
    <t>21-22cm</t>
  </si>
  <si>
    <t>13-17 cm</t>
  </si>
  <si>
    <t>22-23cm</t>
  </si>
  <si>
    <t>16-19 cm</t>
  </si>
  <si>
    <t>8-9 cm</t>
  </si>
  <si>
    <t>17-22cm</t>
  </si>
  <si>
    <t>Pinza relojero angosta -Fina</t>
  </si>
  <si>
    <t>14-16cm</t>
  </si>
  <si>
    <t>Microtijera con resorte y mango redondo, angulada 45°, hoja muy fina 10mm</t>
  </si>
  <si>
    <t>Microtijera con resorte y mango redondo, angulada 125°, hoja muy fina 10mm</t>
  </si>
  <si>
    <t>Canula irrigacion - succion flauta 5mm-10mm</t>
  </si>
  <si>
    <t>20-24 cm</t>
  </si>
  <si>
    <t>12-15 cm</t>
  </si>
  <si>
    <t>21-24 cm</t>
  </si>
  <si>
    <t>25-27 cm</t>
  </si>
  <si>
    <t>8-12cm</t>
  </si>
  <si>
    <t>Martillo mango de madera o acero inoxidable</t>
  </si>
  <si>
    <t>52-60*28-30</t>
  </si>
  <si>
    <t>Contenedor laparoscopia para instrumental incluida canastilla de esterilización</t>
  </si>
  <si>
    <t>Contenedor mediano para intrumental incluida canastilla de esterilización</t>
  </si>
  <si>
    <t>Contenedor pequeño para instrumental incluida canastilla de esterilización</t>
  </si>
  <si>
    <t xml:space="preserve">Espatula maleable abdominal 3cm </t>
  </si>
  <si>
    <t>31cm - 33 cm</t>
  </si>
  <si>
    <t xml:space="preserve">Espatula maleable abdominal 7,5 cm </t>
  </si>
  <si>
    <t xml:space="preserve"> 31cm - 33 cm</t>
  </si>
  <si>
    <t>Espatula maleable abdominal 5cm</t>
  </si>
  <si>
    <t xml:space="preserve">Espatula maleable abdominal 6cm </t>
  </si>
  <si>
    <t>20-25 cm</t>
  </si>
  <si>
    <t>24 -28 cm</t>
  </si>
  <si>
    <t>Separador de richardson eastman (par)</t>
  </si>
  <si>
    <t>Tijera de iris curva</t>
  </si>
  <si>
    <t>Gubia curva</t>
  </si>
  <si>
    <t>Gubia stille-luer curva</t>
  </si>
  <si>
    <t>separador Weitlaner</t>
  </si>
  <si>
    <t>OD000123</t>
  </si>
  <si>
    <t>ACERO INOXIDABLE</t>
  </si>
  <si>
    <t xml:space="preserve">Mango de espejo bucal </t>
  </si>
  <si>
    <t xml:space="preserve">Espejo de luna bucal odontologico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</si>
</sst>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dd/mm/yyyy;@"/>
    <numFmt numFmtId="165" formatCode="0.0%"/>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9"/>
      <color theme="1"/>
      <name val="Arial"/>
      <family val="2"/>
    </font>
    <font>
      <sz val="10"/>
      <name val="Arial"/>
      <family val="2"/>
    </font>
    <font>
      <b/>
      <sz val="9"/>
      <name val="Arial"/>
      <family val="2"/>
    </font>
    <font>
      <b/>
      <sz val="9"/>
      <color theme="4" tint="-0.499984740745262"/>
      <name val="Arial"/>
      <family val="2"/>
    </font>
    <font>
      <sz val="9"/>
      <color theme="0"/>
      <name val="Arial"/>
      <family val="2"/>
    </font>
    <font>
      <b/>
      <sz val="8"/>
      <name val="Arial"/>
      <family val="2"/>
    </font>
    <font>
      <sz val="11"/>
      <name val="Aptos Narrow"/>
      <family val="2"/>
      <scheme val="minor"/>
    </font>
    <font>
      <b/>
      <sz val="8"/>
      <color rgb="FFFFFFFF"/>
      <name val="Arial"/>
      <family val="2"/>
    </font>
    <font>
      <b/>
      <sz val="8"/>
      <color rgb="FF000000"/>
      <name val="Aptos Narrow"/>
      <family val="2"/>
      <scheme val="minor"/>
    </font>
    <font>
      <sz val="8"/>
      <color theme="1"/>
      <name val="Aptos Narrow"/>
      <family val="2"/>
      <scheme val="minor"/>
    </font>
    <font>
      <sz val="9"/>
      <color theme="1"/>
      <name val="Aptos Narrow"/>
      <family val="2"/>
      <scheme val="minor"/>
    </font>
    <font>
      <sz val="11"/>
      <color theme="1"/>
      <name val="Arial Narrow"/>
      <family val="2"/>
    </font>
    <font>
      <b/>
      <sz val="20"/>
      <color theme="4" tint="-0.499984740745262"/>
      <name val="Arial Narrow"/>
      <family val="2"/>
    </font>
    <font>
      <b/>
      <sz val="11"/>
      <name val="Arial Narrow"/>
      <family val="2"/>
    </font>
    <font>
      <sz val="11"/>
      <name val="Arial Narrow"/>
      <family val="2"/>
    </font>
    <font>
      <b/>
      <sz val="12"/>
      <color theme="0"/>
      <name val="Arial Narrow"/>
      <family val="2"/>
    </font>
    <font>
      <b/>
      <i/>
      <sz val="12"/>
      <color theme="0"/>
      <name val="Arial Narrow"/>
      <family val="2"/>
    </font>
    <font>
      <b/>
      <sz val="12"/>
      <name val="Arial Narrow"/>
      <family val="2"/>
    </font>
    <font>
      <i/>
      <sz val="12"/>
      <name val="Arial Narrow"/>
      <family val="2"/>
    </font>
    <font>
      <b/>
      <sz val="11"/>
      <color theme="0"/>
      <name val="Arial Narrow"/>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8080"/>
        <bgColor rgb="FF008080"/>
      </patternFill>
    </fill>
    <fill>
      <patternFill patternType="solid">
        <fgColor rgb="FF8EAADB"/>
        <bgColor rgb="FF8EAADB"/>
      </patternFill>
    </fill>
    <fill>
      <patternFill patternType="solid">
        <fgColor rgb="FFD0CECE"/>
        <bgColor rgb="FFD0CECE"/>
      </patternFill>
    </fill>
    <fill>
      <patternFill patternType="solid">
        <fgColor rgb="FFFFFFFF"/>
        <bgColor rgb="FFFFFFFF"/>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249977111117893"/>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rgb="FF000000"/>
      </right>
      <top style="thin">
        <color rgb="FF000000"/>
      </top>
      <bottom style="thin">
        <color rgb="FF000000"/>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cellStyleXfs>
  <cellXfs count="140">
    <xf numFmtId="0" fontId="0" fillId="0" borderId="0" xfId="0"/>
    <xf numFmtId="0" fontId="4" fillId="2" borderId="1" xfId="0" applyFont="1" applyFill="1" applyBorder="1" applyAlignment="1" applyProtection="1">
      <alignment horizontal="center" vertical="center"/>
      <protection locked="0"/>
    </xf>
    <xf numFmtId="0" fontId="4" fillId="2" borderId="0" xfId="0" applyFont="1" applyFill="1" applyAlignment="1" applyProtection="1">
      <alignment horizontal="left"/>
      <protection locked="0"/>
    </xf>
    <xf numFmtId="0" fontId="6" fillId="2" borderId="1" xfId="3" applyFont="1" applyFill="1" applyBorder="1" applyAlignment="1" applyProtection="1">
      <alignment vertical="center"/>
      <protection locked="0"/>
    </xf>
    <xf numFmtId="0" fontId="6" fillId="2" borderId="2" xfId="3" applyFont="1" applyFill="1" applyBorder="1" applyAlignment="1" applyProtection="1">
      <alignment vertical="center"/>
      <protection locked="0"/>
    </xf>
    <xf numFmtId="0" fontId="6" fillId="2" borderId="0" xfId="3" applyFont="1" applyFill="1" applyAlignment="1" applyProtection="1">
      <alignment vertical="center"/>
      <protection locked="0"/>
    </xf>
    <xf numFmtId="164" fontId="6" fillId="2" borderId="0" xfId="3"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44" fontId="7" fillId="2" borderId="0" xfId="1" applyFont="1" applyFill="1" applyAlignment="1" applyProtection="1">
      <alignment vertical="center"/>
      <protection locked="0"/>
    </xf>
    <xf numFmtId="0" fontId="7" fillId="2" borderId="0" xfId="0" applyFont="1" applyFill="1" applyAlignment="1" applyProtection="1">
      <alignment horizontal="center"/>
      <protection locked="0"/>
    </xf>
    <xf numFmtId="9" fontId="7" fillId="2" borderId="0" xfId="2" applyFont="1" applyFill="1" applyAlignment="1" applyProtection="1">
      <alignment horizontal="center"/>
      <protection locked="0"/>
    </xf>
    <xf numFmtId="165" fontId="7" fillId="2" borderId="0" xfId="0" applyNumberFormat="1" applyFont="1" applyFill="1" applyAlignment="1">
      <alignment vertical="center"/>
    </xf>
    <xf numFmtId="165" fontId="7" fillId="2" borderId="0" xfId="0" applyNumberFormat="1" applyFont="1" applyFill="1" applyAlignment="1" applyProtection="1">
      <alignment vertical="center"/>
      <protection locked="0"/>
    </xf>
    <xf numFmtId="165" fontId="7" fillId="2" borderId="0" xfId="0" applyNumberFormat="1" applyFont="1" applyFill="1" applyAlignment="1" applyProtection="1">
      <alignment horizontal="center" vertical="center"/>
      <protection locked="0"/>
    </xf>
    <xf numFmtId="0" fontId="7" fillId="2" borderId="0" xfId="0" applyFont="1" applyFill="1" applyAlignment="1" applyProtection="1">
      <alignment vertical="center"/>
      <protection locked="0"/>
    </xf>
    <xf numFmtId="0" fontId="4" fillId="2" borderId="0" xfId="0" applyFont="1" applyFill="1" applyProtection="1">
      <protection locked="0"/>
    </xf>
    <xf numFmtId="0" fontId="4" fillId="2" borderId="0" xfId="0" applyFont="1" applyFill="1"/>
    <xf numFmtId="0" fontId="4" fillId="2" borderId="3" xfId="0" applyFont="1" applyFill="1" applyBorder="1" applyAlignment="1" applyProtection="1">
      <alignment horizontal="center" vertical="center"/>
      <protection locked="0"/>
    </xf>
    <xf numFmtId="0" fontId="6" fillId="2" borderId="3" xfId="3" applyFont="1" applyFill="1" applyBorder="1" applyAlignment="1" applyProtection="1">
      <alignment vertical="center"/>
      <protection locked="0"/>
    </xf>
    <xf numFmtId="0" fontId="8" fillId="2" borderId="0" xfId="0" applyFont="1" applyFill="1" applyAlignment="1" applyProtection="1">
      <alignment horizontal="center" vertical="center"/>
      <protection locked="0"/>
    </xf>
    <xf numFmtId="44" fontId="4" fillId="2" borderId="0" xfId="1" applyFont="1" applyFill="1" applyAlignment="1" applyProtection="1">
      <alignment vertical="center"/>
      <protection locked="0"/>
    </xf>
    <xf numFmtId="0" fontId="4" fillId="2" borderId="0" xfId="0" applyFont="1" applyFill="1" applyAlignment="1" applyProtection="1">
      <alignment horizontal="center"/>
      <protection locked="0"/>
    </xf>
    <xf numFmtId="9" fontId="4" fillId="2" borderId="0" xfId="2" applyFont="1" applyFill="1" applyAlignment="1" applyProtection="1">
      <alignment horizontal="center"/>
      <protection locked="0"/>
    </xf>
    <xf numFmtId="165" fontId="4" fillId="2" borderId="0" xfId="0" applyNumberFormat="1" applyFont="1" applyFill="1" applyAlignment="1">
      <alignment vertical="center"/>
    </xf>
    <xf numFmtId="165" fontId="4" fillId="2" borderId="0" xfId="0" applyNumberFormat="1" applyFont="1" applyFill="1" applyAlignment="1" applyProtection="1">
      <alignment vertical="center"/>
      <protection locked="0"/>
    </xf>
    <xf numFmtId="165" fontId="4" fillId="2" borderId="0" xfId="0" applyNumberFormat="1" applyFont="1" applyFill="1" applyAlignment="1" applyProtection="1">
      <alignment horizontal="center" vertical="center"/>
      <protection locked="0"/>
    </xf>
    <xf numFmtId="0" fontId="4"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6" fillId="2" borderId="3" xfId="4" applyFont="1" applyFill="1" applyBorder="1" applyProtection="1">
      <protection locked="0"/>
    </xf>
    <xf numFmtId="0" fontId="6" fillId="2" borderId="0" xfId="4" applyFont="1" applyFill="1" applyProtection="1">
      <protection locked="0"/>
    </xf>
    <xf numFmtId="164" fontId="6" fillId="2" borderId="0" xfId="4" applyNumberFormat="1" applyFont="1" applyFill="1" applyAlignment="1" applyProtection="1">
      <alignment horizontal="center"/>
      <protection locked="0"/>
    </xf>
    <xf numFmtId="0" fontId="9" fillId="3" borderId="4" xfId="4" applyFont="1" applyFill="1" applyBorder="1" applyProtection="1">
      <protection locked="0"/>
    </xf>
    <xf numFmtId="0" fontId="9" fillId="3" borderId="4" xfId="4" applyFont="1" applyFill="1" applyBorder="1" applyAlignment="1" applyProtection="1">
      <alignment horizontal="left"/>
      <protection locked="0"/>
    </xf>
    <xf numFmtId="0" fontId="6" fillId="3" borderId="6" xfId="4" applyFont="1" applyFill="1" applyBorder="1"/>
    <xf numFmtId="0" fontId="6" fillId="3" borderId="7" xfId="4" applyFont="1" applyFill="1" applyBorder="1"/>
    <xf numFmtId="0" fontId="6" fillId="3" borderId="0" xfId="4" applyFont="1" applyFill="1" applyProtection="1">
      <protection locked="0"/>
    </xf>
    <xf numFmtId="0" fontId="0" fillId="2" borderId="0" xfId="0" applyFill="1" applyProtection="1">
      <protection locked="0"/>
    </xf>
    <xf numFmtId="164" fontId="0" fillId="2" borderId="0" xfId="0" applyNumberFormat="1" applyFill="1" applyAlignment="1" applyProtection="1">
      <alignment horizontal="center"/>
      <protection locked="0"/>
    </xf>
    <xf numFmtId="0" fontId="3" fillId="2" borderId="0" xfId="0" applyFont="1" applyFill="1" applyAlignment="1" applyProtection="1">
      <alignment horizontal="center"/>
      <protection locked="0"/>
    </xf>
    <xf numFmtId="44" fontId="0" fillId="2" borderId="0" xfId="1" applyFont="1" applyFill="1" applyProtection="1">
      <protection locked="0"/>
    </xf>
    <xf numFmtId="0" fontId="0" fillId="2" borderId="0" xfId="0" applyFill="1" applyAlignment="1" applyProtection="1">
      <alignment horizontal="center"/>
      <protection locked="0"/>
    </xf>
    <xf numFmtId="9" fontId="0" fillId="2" borderId="0" xfId="2" applyFont="1" applyFill="1" applyAlignment="1" applyProtection="1">
      <alignment horizontal="center"/>
      <protection locked="0"/>
    </xf>
    <xf numFmtId="165" fontId="0" fillId="2" borderId="0" xfId="0" applyNumberFormat="1" applyFill="1"/>
    <xf numFmtId="165" fontId="0" fillId="2" borderId="0" xfId="0" applyNumberFormat="1" applyFill="1" applyProtection="1">
      <protection locked="0"/>
    </xf>
    <xf numFmtId="165" fontId="0" fillId="2" borderId="0" xfId="0" applyNumberFormat="1" applyFill="1" applyAlignment="1" applyProtection="1">
      <alignment horizontal="center"/>
      <protection locked="0"/>
    </xf>
    <xf numFmtId="165" fontId="0" fillId="2" borderId="0" xfId="0" applyNumberFormat="1" applyFill="1" applyAlignment="1" applyProtection="1">
      <alignment horizontal="center" vertical="center"/>
      <protection locked="0"/>
    </xf>
    <xf numFmtId="0" fontId="0" fillId="2" borderId="0" xfId="0" applyFill="1"/>
    <xf numFmtId="0" fontId="9" fillId="3" borderId="8" xfId="4" applyFont="1" applyFill="1" applyBorder="1" applyProtection="1">
      <protection locked="0"/>
    </xf>
    <xf numFmtId="0" fontId="9" fillId="3" borderId="9" xfId="4" applyFont="1" applyFill="1" applyBorder="1" applyAlignment="1" applyProtection="1">
      <alignment horizontal="left"/>
      <protection locked="0"/>
    </xf>
    <xf numFmtId="0" fontId="9" fillId="3" borderId="10" xfId="4" applyFont="1" applyFill="1" applyBorder="1" applyAlignment="1" applyProtection="1">
      <alignment vertical="center"/>
      <protection locked="0"/>
    </xf>
    <xf numFmtId="0" fontId="9" fillId="3" borderId="10" xfId="4" applyFont="1" applyFill="1" applyBorder="1" applyAlignment="1" applyProtection="1">
      <alignment horizontal="left" vertical="center"/>
      <protection locked="0"/>
    </xf>
    <xf numFmtId="0" fontId="9" fillId="3" borderId="11" xfId="4" applyFont="1" applyFill="1" applyBorder="1" applyProtection="1">
      <protection locked="0"/>
    </xf>
    <xf numFmtId="0" fontId="9" fillId="3" borderId="11" xfId="4" applyFont="1" applyFill="1" applyBorder="1" applyAlignment="1" applyProtection="1">
      <alignment horizontal="left"/>
      <protection locked="0"/>
    </xf>
    <xf numFmtId="0" fontId="6" fillId="3" borderId="2" xfId="4" applyFont="1" applyFill="1" applyBorder="1"/>
    <xf numFmtId="0" fontId="6" fillId="3" borderId="13" xfId="4" applyFont="1" applyFill="1" applyBorder="1"/>
    <xf numFmtId="0" fontId="6" fillId="3" borderId="0" xfId="4"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6" fillId="3" borderId="0" xfId="4" applyFont="1" applyFill="1" applyAlignment="1">
      <alignment horizontal="center" vertical="center"/>
    </xf>
    <xf numFmtId="44" fontId="2" fillId="2" borderId="0" xfId="1" applyFont="1" applyFill="1" applyProtection="1"/>
    <xf numFmtId="1" fontId="0" fillId="2" borderId="0" xfId="0" applyNumberFormat="1" applyFill="1" applyAlignment="1" applyProtection="1">
      <alignment horizontal="center"/>
      <protection locked="0"/>
    </xf>
    <xf numFmtId="0" fontId="11" fillId="4" borderId="11" xfId="0"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0" fontId="12" fillId="5" borderId="11" xfId="0" applyFont="1" applyFill="1" applyBorder="1" applyAlignment="1" applyProtection="1">
      <alignment horizontal="center" vertical="center" wrapText="1"/>
      <protection locked="0"/>
    </xf>
    <xf numFmtId="164" fontId="12" fillId="5" borderId="11" xfId="0" applyNumberFormat="1" applyFont="1" applyFill="1" applyBorder="1" applyAlignment="1" applyProtection="1">
      <alignment horizontal="center" vertical="center" wrapText="1"/>
      <protection locked="0"/>
    </xf>
    <xf numFmtId="44" fontId="12" fillId="6" borderId="11" xfId="1" applyFont="1" applyFill="1" applyBorder="1" applyAlignment="1" applyProtection="1">
      <alignment horizontal="center" vertical="center" wrapText="1"/>
      <protection locked="0"/>
    </xf>
    <xf numFmtId="44" fontId="12" fillId="6" borderId="11" xfId="1" applyFont="1" applyFill="1" applyBorder="1" applyAlignment="1" applyProtection="1">
      <alignment horizontal="center" vertical="center" wrapText="1"/>
    </xf>
    <xf numFmtId="44" fontId="12" fillId="6" borderId="14" xfId="1" applyFont="1" applyFill="1" applyBorder="1" applyAlignment="1" applyProtection="1">
      <alignment horizontal="center" vertical="center" wrapText="1"/>
      <protection locked="0"/>
    </xf>
    <xf numFmtId="43" fontId="12" fillId="6" borderId="14" xfId="1" applyNumberFormat="1" applyFont="1" applyFill="1" applyBorder="1" applyAlignment="1" applyProtection="1">
      <alignment horizontal="center" vertical="center" wrapText="1"/>
    </xf>
    <xf numFmtId="43" fontId="12" fillId="6" borderId="11" xfId="0" applyNumberFormat="1" applyFont="1" applyFill="1" applyBorder="1" applyAlignment="1">
      <alignment horizontal="center" vertical="center" wrapText="1"/>
    </xf>
    <xf numFmtId="0" fontId="12" fillId="6" borderId="11" xfId="0" applyFont="1" applyFill="1" applyBorder="1" applyAlignment="1" applyProtection="1">
      <alignment horizontal="center" vertical="center" wrapText="1"/>
      <protection locked="0"/>
    </xf>
    <xf numFmtId="0" fontId="13" fillId="2" borderId="0" xfId="0" applyFont="1" applyFill="1" applyAlignment="1">
      <alignment vertical="center" wrapText="1"/>
    </xf>
    <xf numFmtId="0" fontId="13" fillId="0" borderId="0" xfId="0" applyFont="1" applyAlignment="1">
      <alignment vertical="center" wrapText="1"/>
    </xf>
    <xf numFmtId="0" fontId="13" fillId="0" borderId="11" xfId="0" applyFont="1" applyBorder="1" applyProtection="1">
      <protection locked="0"/>
    </xf>
    <xf numFmtId="164" fontId="13" fillId="0" borderId="11" xfId="0" applyNumberFormat="1" applyFont="1" applyBorder="1" applyAlignment="1" applyProtection="1">
      <alignment horizontal="center"/>
      <protection locked="0"/>
    </xf>
    <xf numFmtId="0" fontId="13" fillId="0" borderId="11" xfId="0" applyFont="1" applyBorder="1" applyAlignment="1" applyProtection="1">
      <alignment horizontal="center"/>
      <protection locked="0"/>
    </xf>
    <xf numFmtId="0" fontId="13" fillId="0" borderId="11" xfId="0" applyFont="1" applyBorder="1" applyAlignment="1" applyProtection="1">
      <alignment horizontal="center" vertical="center"/>
      <protection locked="0"/>
    </xf>
    <xf numFmtId="44" fontId="13" fillId="0" borderId="11" xfId="1" applyFont="1" applyBorder="1" applyAlignment="1" applyProtection="1">
      <protection locked="0"/>
    </xf>
    <xf numFmtId="9" fontId="13" fillId="0" borderId="11" xfId="2" applyFont="1" applyBorder="1" applyAlignment="1" applyProtection="1">
      <alignment horizontal="center"/>
      <protection locked="0"/>
    </xf>
    <xf numFmtId="44" fontId="13" fillId="0" borderId="11" xfId="1" applyFont="1" applyBorder="1" applyAlignment="1" applyProtection="1"/>
    <xf numFmtId="9" fontId="13" fillId="0" borderId="11" xfId="2" applyFont="1" applyBorder="1" applyAlignment="1" applyProtection="1">
      <protection locked="0"/>
    </xf>
    <xf numFmtId="0" fontId="13" fillId="2" borderId="0" xfId="0" applyFont="1" applyFill="1"/>
    <xf numFmtId="0" fontId="13" fillId="0" borderId="0" xfId="0" applyFont="1"/>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lignment horizontal="center"/>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Alignment="1" applyProtection="1">
      <alignment horizontal="center"/>
      <protection locked="0"/>
    </xf>
    <xf numFmtId="44" fontId="0" fillId="0" borderId="0" xfId="1" applyFont="1" applyProtection="1">
      <protection locked="0"/>
    </xf>
    <xf numFmtId="9" fontId="0" fillId="0" borderId="0" xfId="2" applyFont="1" applyAlignment="1" applyProtection="1">
      <alignment horizontal="center"/>
      <protection locked="0"/>
    </xf>
    <xf numFmtId="0" fontId="6" fillId="3" borderId="5" xfId="4" applyFont="1" applyFill="1" applyBorder="1" applyAlignment="1" applyProtection="1">
      <alignment horizontal="left"/>
      <protection locked="0"/>
    </xf>
    <xf numFmtId="0" fontId="6" fillId="3" borderId="12" xfId="4" applyFont="1" applyFill="1" applyBorder="1" applyAlignment="1" applyProtection="1">
      <alignment horizontal="left"/>
      <protection locked="0"/>
    </xf>
    <xf numFmtId="0" fontId="0" fillId="0" borderId="0" xfId="0" applyAlignment="1" applyProtection="1">
      <alignment horizontal="left" vertical="center" wrapText="1"/>
      <protection locked="0"/>
    </xf>
    <xf numFmtId="0" fontId="14" fillId="0" borderId="11" xfId="0" applyFont="1" applyBorder="1" applyAlignment="1">
      <alignment horizontal="center" vertical="center"/>
    </xf>
    <xf numFmtId="0" fontId="14" fillId="0" borderId="11" xfId="0" applyFont="1" applyBorder="1" applyAlignment="1">
      <alignment horizontal="left" vertical="center"/>
    </xf>
    <xf numFmtId="0" fontId="14" fillId="0" borderId="11" xfId="0" applyFont="1" applyBorder="1" applyAlignment="1">
      <alignment horizontal="left" vertical="center" wrapText="1"/>
    </xf>
    <xf numFmtId="0" fontId="14" fillId="7" borderId="11" xfId="0" applyFont="1" applyFill="1" applyBorder="1" applyAlignment="1">
      <alignment horizontal="center" vertical="center" wrapText="1"/>
    </xf>
    <xf numFmtId="0" fontId="14" fillId="7" borderId="11" xfId="0" applyFont="1" applyFill="1" applyBorder="1" applyAlignment="1">
      <alignment horizontal="left" vertical="center" wrapText="1"/>
    </xf>
    <xf numFmtId="0" fontId="14" fillId="0" borderId="11" xfId="0" applyFont="1" applyBorder="1" applyAlignment="1">
      <alignment horizontal="center" vertical="center" wrapText="1"/>
    </xf>
    <xf numFmtId="0" fontId="6" fillId="3" borderId="6" xfId="4" applyFont="1" applyFill="1" applyBorder="1" applyAlignment="1">
      <alignment horizontal="center"/>
    </xf>
    <xf numFmtId="0" fontId="6" fillId="3" borderId="2" xfId="4" applyFont="1" applyFill="1" applyBorder="1" applyAlignment="1">
      <alignment horizontal="center"/>
    </xf>
    <xf numFmtId="16" fontId="14" fillId="0" borderId="11" xfId="0" applyNumberFormat="1" applyFont="1" applyBorder="1" applyAlignment="1">
      <alignment horizontal="center" vertical="center" wrapText="1"/>
    </xf>
    <xf numFmtId="0" fontId="13" fillId="0" borderId="11" xfId="0" applyFont="1" applyBorder="1"/>
    <xf numFmtId="0" fontId="8" fillId="2" borderId="0" xfId="0" applyFont="1" applyFill="1" applyAlignment="1" applyProtection="1">
      <alignment horizontal="center"/>
      <protection locked="0"/>
    </xf>
    <xf numFmtId="9" fontId="0" fillId="0" borderId="0" xfId="2" applyFont="1"/>
    <xf numFmtId="44" fontId="0" fillId="0" borderId="0" xfId="1" applyFont="1"/>
    <xf numFmtId="9" fontId="0" fillId="0" borderId="0" xfId="2" applyFont="1" applyAlignment="1">
      <alignment horizontal="center" vertical="center"/>
    </xf>
    <xf numFmtId="0" fontId="12" fillId="5" borderId="4" xfId="0" applyFont="1" applyFill="1" applyBorder="1" applyAlignment="1" applyProtection="1">
      <alignment horizontal="center" vertical="center" wrapText="1"/>
      <protection locked="0"/>
    </xf>
    <xf numFmtId="164" fontId="12" fillId="5" borderId="4" xfId="0" applyNumberFormat="1" applyFont="1" applyFill="1" applyBorder="1" applyAlignment="1" applyProtection="1">
      <alignment horizontal="center" vertical="center" wrapText="1"/>
      <protection locked="0"/>
    </xf>
    <xf numFmtId="44" fontId="12" fillId="6" borderId="4" xfId="1" applyFont="1" applyFill="1" applyBorder="1" applyAlignment="1" applyProtection="1">
      <alignment horizontal="center" vertical="center" wrapText="1"/>
      <protection locked="0"/>
    </xf>
    <xf numFmtId="9" fontId="12" fillId="6" borderId="4" xfId="2" applyFont="1" applyFill="1" applyBorder="1" applyAlignment="1" applyProtection="1">
      <alignment horizontal="center" vertical="center" wrapText="1"/>
      <protection locked="0"/>
    </xf>
    <xf numFmtId="44" fontId="12" fillId="6" borderId="4" xfId="1" applyFont="1" applyFill="1" applyBorder="1" applyAlignment="1" applyProtection="1">
      <alignment horizontal="center" vertical="center" wrapText="1"/>
    </xf>
    <xf numFmtId="44" fontId="12" fillId="6" borderId="18" xfId="1" applyFont="1" applyFill="1" applyBorder="1" applyAlignment="1" applyProtection="1">
      <alignment horizontal="center" vertical="center" wrapText="1"/>
      <protection locked="0"/>
    </xf>
    <xf numFmtId="44" fontId="12" fillId="6" borderId="18" xfId="1" applyFont="1" applyFill="1" applyBorder="1" applyAlignment="1" applyProtection="1">
      <alignment horizontal="center" vertical="center" wrapText="1"/>
    </xf>
    <xf numFmtId="44" fontId="12" fillId="6" borderId="4" xfId="1" applyFont="1" applyFill="1" applyBorder="1" applyAlignment="1">
      <alignment horizontal="center" vertical="center" wrapText="1"/>
    </xf>
    <xf numFmtId="0" fontId="12" fillId="6" borderId="4" xfId="0" applyFont="1" applyFill="1" applyBorder="1" applyAlignment="1" applyProtection="1">
      <alignment horizontal="center" vertical="center" wrapText="1"/>
      <protection locked="0"/>
    </xf>
    <xf numFmtId="9" fontId="0" fillId="0" borderId="11" xfId="2" applyFont="1" applyBorder="1" applyAlignment="1">
      <alignment horizontal="center" vertical="center"/>
    </xf>
    <xf numFmtId="0" fontId="0" fillId="0" borderId="11" xfId="0" applyBorder="1" applyAlignment="1">
      <alignment horizontal="center" vertical="center"/>
    </xf>
    <xf numFmtId="44" fontId="0" fillId="0" borderId="11" xfId="1" applyFont="1" applyBorder="1" applyAlignment="1">
      <alignment horizontal="center" vertical="center"/>
    </xf>
    <xf numFmtId="0" fontId="15" fillId="0" borderId="19" xfId="0" applyFont="1" applyBorder="1" applyAlignment="1">
      <alignment horizontal="left" vertical="center"/>
    </xf>
    <xf numFmtId="0" fontId="15" fillId="0" borderId="19" xfId="0" applyFont="1" applyBorder="1"/>
    <xf numFmtId="0" fontId="16" fillId="0" borderId="11" xfId="0" applyFont="1" applyBorder="1" applyAlignment="1">
      <alignment horizontal="center" vertical="center"/>
    </xf>
    <xf numFmtId="0" fontId="15" fillId="0" borderId="0" xfId="0" applyFont="1" applyAlignment="1">
      <alignment horizontal="left" vertical="center"/>
    </xf>
    <xf numFmtId="0" fontId="15" fillId="0" borderId="0" xfId="0" applyFont="1"/>
    <xf numFmtId="0" fontId="17" fillId="0" borderId="0" xfId="0" applyFont="1" applyAlignment="1">
      <alignment vertical="center" wrapText="1"/>
    </xf>
    <xf numFmtId="0" fontId="18" fillId="0" borderId="0" xfId="0" applyFont="1"/>
    <xf numFmtId="0" fontId="19" fillId="8" borderId="11" xfId="0" applyFont="1" applyFill="1" applyBorder="1" applyAlignment="1">
      <alignment horizontal="center" vertical="center" wrapText="1"/>
    </xf>
    <xf numFmtId="0" fontId="20" fillId="8" borderId="11" xfId="0" applyFont="1" applyFill="1" applyBorder="1" applyAlignment="1">
      <alignment horizontal="center"/>
    </xf>
    <xf numFmtId="0" fontId="21" fillId="9" borderId="11" xfId="0" applyFont="1" applyFill="1" applyBorder="1" applyAlignment="1">
      <alignment vertical="center" wrapText="1"/>
    </xf>
    <xf numFmtId="0" fontId="22" fillId="0" borderId="11" xfId="0" applyFont="1" applyBorder="1" applyAlignment="1">
      <alignment vertical="center" wrapText="1"/>
    </xf>
    <xf numFmtId="0" fontId="22" fillId="2" borderId="11" xfId="0" applyFont="1" applyFill="1" applyBorder="1" applyAlignment="1">
      <alignment vertical="center" wrapText="1"/>
    </xf>
    <xf numFmtId="0" fontId="6" fillId="2" borderId="2" xfId="3" applyFont="1" applyFill="1" applyBorder="1" applyAlignment="1" applyProtection="1">
      <alignment horizontal="center" vertical="center"/>
      <protection locked="0"/>
    </xf>
    <xf numFmtId="0" fontId="6" fillId="2" borderId="13" xfId="3" applyFont="1" applyFill="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0" fontId="6" fillId="2" borderId="15" xfId="3" applyFont="1" applyFill="1" applyBorder="1" applyAlignment="1" applyProtection="1">
      <alignment horizontal="center" vertical="center"/>
      <protection locked="0"/>
    </xf>
    <xf numFmtId="0" fontId="6" fillId="2" borderId="16" xfId="4" applyFont="1" applyFill="1" applyBorder="1" applyAlignment="1" applyProtection="1">
      <alignment horizontal="center"/>
      <protection locked="0"/>
    </xf>
    <xf numFmtId="0" fontId="6" fillId="2" borderId="17" xfId="4" applyFont="1" applyFill="1" applyBorder="1" applyAlignment="1" applyProtection="1">
      <alignment horizontal="center"/>
      <protection locked="0"/>
    </xf>
    <xf numFmtId="0" fontId="18" fillId="0" borderId="0" xfId="0" applyFont="1" applyAlignment="1">
      <alignment horizontal="left" vertical="center" wrapText="1"/>
    </xf>
    <xf numFmtId="0" fontId="23" fillId="10" borderId="0" xfId="0" applyFont="1" applyFill="1" applyAlignment="1">
      <alignment horizontal="left" vertical="center" wrapText="1"/>
    </xf>
  </cellXfs>
  <cellStyles count="5">
    <cellStyle name="Moneda" xfId="1" builtinId="4"/>
    <cellStyle name="Normal" xfId="0" builtinId="0"/>
    <cellStyle name="Normal 2 2 2" xfId="4" xr:uid="{00000000-0005-0000-0000-000002000000}"/>
    <cellStyle name="Normal 2 3" xfId="3" xr:uid="{00000000-0005-0000-0000-000003000000}"/>
    <cellStyle name="Porcentaje"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327024</xdr:colOff>
      <xdr:row>1</xdr:row>
      <xdr:rowOff>252412</xdr:rowOff>
    </xdr:from>
    <xdr:ext cx="1428751" cy="666750"/>
    <xdr:pic>
      <xdr:nvPicPr>
        <xdr:cNvPr id="2" name="image1.png">
          <a:extLst>
            <a:ext uri="{FF2B5EF4-FFF2-40B4-BE49-F238E27FC236}">
              <a16:creationId xmlns:a16="http://schemas.microsoft.com/office/drawing/2014/main" id="{3ABD7835-1FF7-42A7-B6A6-A6B88BBC0BCC}"/>
            </a:ext>
          </a:extLst>
        </xdr:cNvPr>
        <xdr:cNvPicPr preferRelativeResize="0"/>
      </xdr:nvPicPr>
      <xdr:blipFill>
        <a:blip xmlns:r="http://schemas.openxmlformats.org/officeDocument/2006/relationships" r:embed="rId1" cstate="print"/>
        <a:stretch>
          <a:fillRect/>
        </a:stretch>
      </xdr:blipFill>
      <xdr:spPr>
        <a:xfrm>
          <a:off x="517524" y="461962"/>
          <a:ext cx="1428751" cy="666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0</xdr:rowOff>
    </xdr:from>
    <xdr:ext cx="1857375" cy="798516"/>
    <xdr:pic>
      <xdr:nvPicPr>
        <xdr:cNvPr id="2" name="image1.png">
          <a:extLst>
            <a:ext uri="{FF2B5EF4-FFF2-40B4-BE49-F238E27FC236}">
              <a16:creationId xmlns:a16="http://schemas.microsoft.com/office/drawing/2014/main" id="{117909B3-BC13-42B9-8F51-D00E5F156CF5}"/>
            </a:ext>
          </a:extLst>
        </xdr:cNvPr>
        <xdr:cNvPicPr preferRelativeResize="0"/>
      </xdr:nvPicPr>
      <xdr:blipFill>
        <a:blip xmlns:r="http://schemas.openxmlformats.org/officeDocument/2006/relationships" r:embed="rId1" cstate="print"/>
        <a:stretch>
          <a:fillRect/>
        </a:stretch>
      </xdr:blipFill>
      <xdr:spPr>
        <a:xfrm>
          <a:off x="19050" y="0"/>
          <a:ext cx="1857375" cy="798516"/>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I158"/>
  <sheetViews>
    <sheetView workbookViewId="0">
      <selection activeCell="I3" sqref="I3"/>
    </sheetView>
  </sheetViews>
  <sheetFormatPr baseColWidth="10" defaultRowHeight="15" x14ac:dyDescent="0.25"/>
  <cols>
    <col min="5" max="5" width="15.5703125" customWidth="1"/>
    <col min="18" max="18" width="12" style="106" bestFit="1" customWidth="1"/>
    <col min="20" max="20" width="11.42578125" style="105"/>
    <col min="21" max="21" width="12" style="106" bestFit="1" customWidth="1"/>
    <col min="23" max="24" width="12" style="106" bestFit="1" customWidth="1"/>
    <col min="26" max="28" width="11.42578125" style="107"/>
    <col min="30" max="30" width="14.5703125" customWidth="1"/>
  </cols>
  <sheetData>
    <row r="2" spans="1:139" s="72" customFormat="1" ht="50.25" customHeight="1" x14ac:dyDescent="0.25">
      <c r="A2" s="61" t="s">
        <v>14</v>
      </c>
      <c r="B2" s="61" t="s">
        <v>15</v>
      </c>
      <c r="C2" s="61" t="s">
        <v>16</v>
      </c>
      <c r="D2" s="61" t="s">
        <v>169</v>
      </c>
      <c r="E2" s="61" t="s">
        <v>444</v>
      </c>
      <c r="F2" s="61" t="s">
        <v>443</v>
      </c>
      <c r="G2" s="61" t="s">
        <v>17</v>
      </c>
      <c r="H2" s="62" t="s">
        <v>18</v>
      </c>
      <c r="I2" s="108" t="s">
        <v>19</v>
      </c>
      <c r="J2" s="108" t="s">
        <v>20</v>
      </c>
      <c r="K2" s="108" t="s">
        <v>21</v>
      </c>
      <c r="L2" s="108" t="s">
        <v>22</v>
      </c>
      <c r="M2" s="108" t="s">
        <v>23</v>
      </c>
      <c r="N2" s="108" t="s">
        <v>24</v>
      </c>
      <c r="O2" s="109" t="s">
        <v>25</v>
      </c>
      <c r="P2" s="108" t="s">
        <v>26</v>
      </c>
      <c r="Q2" s="108" t="s">
        <v>438</v>
      </c>
      <c r="R2" s="110" t="s">
        <v>27</v>
      </c>
      <c r="S2" s="110" t="s">
        <v>28</v>
      </c>
      <c r="T2" s="111" t="s">
        <v>29</v>
      </c>
      <c r="U2" s="112" t="s">
        <v>30</v>
      </c>
      <c r="V2" s="113" t="s">
        <v>31</v>
      </c>
      <c r="W2" s="114" t="s">
        <v>32</v>
      </c>
      <c r="X2" s="115" t="s">
        <v>33</v>
      </c>
      <c r="Y2" s="116" t="s">
        <v>34</v>
      </c>
      <c r="Z2" s="111" t="s">
        <v>35</v>
      </c>
      <c r="AA2" s="111" t="s">
        <v>36</v>
      </c>
      <c r="AB2" s="111" t="s">
        <v>37</v>
      </c>
      <c r="AC2" s="116" t="s">
        <v>38</v>
      </c>
      <c r="AD2" s="116" t="s">
        <v>39</v>
      </c>
      <c r="AE2" s="116" t="s">
        <v>40</v>
      </c>
      <c r="AF2" s="116" t="s">
        <v>41</v>
      </c>
      <c r="AG2" s="116" t="s">
        <v>42</v>
      </c>
      <c r="AH2" s="116" t="s">
        <v>43</v>
      </c>
      <c r="AI2" s="116" t="s">
        <v>44</v>
      </c>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row>
    <row r="3" spans="1:139" ht="24" x14ac:dyDescent="0.25">
      <c r="A3" s="94">
        <v>1</v>
      </c>
      <c r="B3" s="95" t="s">
        <v>46</v>
      </c>
      <c r="C3" s="96" t="s">
        <v>47</v>
      </c>
      <c r="D3" s="97" t="s">
        <v>170</v>
      </c>
      <c r="E3" s="94" t="s">
        <v>220</v>
      </c>
      <c r="F3" s="94" t="s">
        <v>440</v>
      </c>
      <c r="G3" s="94" t="s">
        <v>45</v>
      </c>
      <c r="H3" s="94">
        <v>6</v>
      </c>
      <c r="I3" s="118">
        <f>+VLOOKUP(B3,'Convocatoria Instrumental'!B11:AI168,8,0)</f>
        <v>0</v>
      </c>
      <c r="J3" s="118">
        <f>+VLOOKUP(B3,'Convocatoria Instrumental'!B11:AI168,9,0)</f>
        <v>0</v>
      </c>
      <c r="K3" s="118">
        <f>+VLOOKUP(B3,'Convocatoria Instrumental'!B11:AI168,10,0)</f>
        <v>0</v>
      </c>
      <c r="L3" s="118">
        <f>+VLOOKUP(B3,'Convocatoria Instrumental'!B11:AI168,11,0)</f>
        <v>0</v>
      </c>
      <c r="M3" s="118">
        <f>+VLOOKUP(B3,'Convocatoria Instrumental'!B11:AI168,12,0)</f>
        <v>0</v>
      </c>
      <c r="N3" s="118">
        <f>+VLOOKUP(B3,'Convocatoria Instrumental'!B11:AI168,13,0)</f>
        <v>0</v>
      </c>
      <c r="O3" s="118">
        <f>+VLOOKUP(B3,'Convocatoria Instrumental'!B11:AI168,14,0)</f>
        <v>0</v>
      </c>
      <c r="P3" s="118">
        <f>+VLOOKUP(B3,'Convocatoria Instrumental'!B11:AI168,15,0)</f>
        <v>0</v>
      </c>
      <c r="Q3" s="118">
        <f>+VLOOKUP(B3,'Convocatoria Instrumental'!B11:AI168,16,0)</f>
        <v>0</v>
      </c>
      <c r="R3" s="119">
        <f>+VLOOKUP(B3,'Convocatoria Instrumental'!B11:AI168,17,0)</f>
        <v>0</v>
      </c>
      <c r="S3" s="117">
        <f>+VLOOKUP(B3,'Convocatoria Instrumental'!B11:AI168,18,0)</f>
        <v>0</v>
      </c>
      <c r="T3" s="117">
        <f>+VLOOKUP(B3,'Convocatoria Instrumental'!B11:AI168,19,0)</f>
        <v>0</v>
      </c>
      <c r="U3" s="119">
        <f>+VLOOKUP(B3,'Convocatoria Instrumental'!B11:AI168,20,0)</f>
        <v>0</v>
      </c>
      <c r="V3" s="118">
        <f>+VLOOKUP(B3,'Convocatoria Instrumental'!B11:AI168,21,0)</f>
        <v>0</v>
      </c>
      <c r="W3" s="119">
        <f>+VLOOKUP(B3,'Convocatoria Instrumental'!B11:AI168,22,0)</f>
        <v>0</v>
      </c>
      <c r="X3" s="119">
        <f>+VLOOKUP(B3,'Convocatoria Instrumental'!B11:AI168,23,0)</f>
        <v>0</v>
      </c>
      <c r="Y3" s="118">
        <f>+VLOOKUP(B3,'Convocatoria Instrumental'!B11:AI168,24,0)</f>
        <v>0</v>
      </c>
      <c r="Z3" s="117">
        <f>+VLOOKUP(B3,'Convocatoria Instrumental'!B11:AI168,25,0)</f>
        <v>0</v>
      </c>
      <c r="AA3" s="117">
        <f>+VLOOKUP(B3,'Convocatoria Instrumental'!B11:AI168,26,0)</f>
        <v>0</v>
      </c>
      <c r="AB3" s="117">
        <f>+VLOOKUP(B3,'Convocatoria Instrumental'!B11:AI168,27,0)</f>
        <v>0</v>
      </c>
      <c r="AC3" s="118">
        <f>+VLOOKUP(B3,'Convocatoria Instrumental'!B11:AI168,28,0)</f>
        <v>0</v>
      </c>
      <c r="AD3" s="118">
        <f>+VLOOKUP(B3,'Convocatoria Instrumental'!B11:AI168,29,0)</f>
        <v>0</v>
      </c>
      <c r="AE3" s="118">
        <f>+VLOOKUP(B3,'Convocatoria Instrumental'!B11:AI168,30,0)</f>
        <v>0</v>
      </c>
      <c r="AF3" s="118">
        <f>+VLOOKUP(B3,'Convocatoria Instrumental'!B11:AI168,31,0)</f>
        <v>0</v>
      </c>
      <c r="AG3" s="118">
        <f>+VLOOKUP(B3,'Convocatoria Instrumental'!B11:AI168,32,0)</f>
        <v>0</v>
      </c>
      <c r="AH3" s="118">
        <f>+VLOOKUP(B3,'Convocatoria Instrumental'!B11:AI168,33,0)</f>
        <v>0</v>
      </c>
      <c r="AI3" s="118">
        <f>+VLOOKUP(B3,'Convocatoria Instrumental'!B11:AI168,34,0)</f>
        <v>0</v>
      </c>
    </row>
    <row r="4" spans="1:139" ht="24" x14ac:dyDescent="0.25">
      <c r="A4" s="94">
        <f t="shared" ref="A4:A67" si="0">+A3+1</f>
        <v>2</v>
      </c>
      <c r="B4" s="95" t="s">
        <v>48</v>
      </c>
      <c r="C4" s="96" t="s">
        <v>47</v>
      </c>
      <c r="D4" s="97" t="s">
        <v>171</v>
      </c>
      <c r="E4" s="94" t="s">
        <v>220</v>
      </c>
      <c r="F4" s="94" t="s">
        <v>440</v>
      </c>
      <c r="G4" s="94" t="s">
        <v>45</v>
      </c>
      <c r="H4" s="94">
        <v>6</v>
      </c>
      <c r="I4" s="118">
        <f>+VLOOKUP(B4,'Convocatoria Instrumental'!B12:AI169,8,0)</f>
        <v>0</v>
      </c>
      <c r="J4" s="118">
        <f>+VLOOKUP(B4,'Convocatoria Instrumental'!B12:AI169,9,0)</f>
        <v>0</v>
      </c>
      <c r="K4" s="118">
        <f>+VLOOKUP(B4,'Convocatoria Instrumental'!B12:AI169,10,0)</f>
        <v>0</v>
      </c>
      <c r="L4" s="118">
        <f>+VLOOKUP(B4,'Convocatoria Instrumental'!B12:AI169,11,0)</f>
        <v>0</v>
      </c>
      <c r="M4" s="118">
        <f>+VLOOKUP(B4,'Convocatoria Instrumental'!B12:AI169,12,0)</f>
        <v>0</v>
      </c>
      <c r="N4" s="118">
        <f>+VLOOKUP(B4,'Convocatoria Instrumental'!B12:AI169,13,0)</f>
        <v>0</v>
      </c>
      <c r="O4" s="118">
        <f>+VLOOKUP(B4,'Convocatoria Instrumental'!B12:AI169,14,0)</f>
        <v>0</v>
      </c>
      <c r="P4" s="118">
        <f>+VLOOKUP(B4,'Convocatoria Instrumental'!B12:AI169,15,0)</f>
        <v>0</v>
      </c>
      <c r="Q4" s="118">
        <f>+VLOOKUP(B4,'Convocatoria Instrumental'!B12:AI169,16,0)</f>
        <v>0</v>
      </c>
      <c r="R4" s="119">
        <f>+VLOOKUP(B4,'Convocatoria Instrumental'!B12:AI169,17,0)</f>
        <v>0</v>
      </c>
      <c r="S4" s="117">
        <f>+VLOOKUP(B4,'Convocatoria Instrumental'!B12:AI169,18,0)</f>
        <v>0</v>
      </c>
      <c r="T4" s="117">
        <f>+VLOOKUP(B4,'Convocatoria Instrumental'!B12:AI169,19,0)</f>
        <v>0</v>
      </c>
      <c r="U4" s="119">
        <f>+VLOOKUP(B4,'Convocatoria Instrumental'!B12:AI169,20,0)</f>
        <v>0</v>
      </c>
      <c r="V4" s="118">
        <f>+VLOOKUP(B4,'Convocatoria Instrumental'!B12:AI169,21,0)</f>
        <v>0</v>
      </c>
      <c r="W4" s="119">
        <f>+VLOOKUP(B4,'Convocatoria Instrumental'!B12:AI169,22,0)</f>
        <v>0</v>
      </c>
      <c r="X4" s="119">
        <f>+VLOOKUP(B4,'Convocatoria Instrumental'!B12:AI169,23,0)</f>
        <v>0</v>
      </c>
      <c r="Y4" s="118">
        <f>+VLOOKUP(B4,'Convocatoria Instrumental'!B12:AI169,24,0)</f>
        <v>0</v>
      </c>
      <c r="Z4" s="117">
        <f>+VLOOKUP(B4,'Convocatoria Instrumental'!B12:AI169,25,0)</f>
        <v>0</v>
      </c>
      <c r="AA4" s="117">
        <f>+VLOOKUP(B4,'Convocatoria Instrumental'!B12:AI169,26,0)</f>
        <v>0</v>
      </c>
      <c r="AB4" s="117">
        <f>+VLOOKUP(B4,'Convocatoria Instrumental'!B12:AI169,27,0)</f>
        <v>0</v>
      </c>
      <c r="AC4" s="118">
        <f>+VLOOKUP(B4,'Convocatoria Instrumental'!B12:AI169,28,0)</f>
        <v>0</v>
      </c>
      <c r="AD4" s="118">
        <f>+VLOOKUP(B4,'Convocatoria Instrumental'!B12:AI169,29,0)</f>
        <v>0</v>
      </c>
      <c r="AE4" s="118">
        <f>+VLOOKUP(B4,'Convocatoria Instrumental'!B12:AI169,30,0)</f>
        <v>0</v>
      </c>
      <c r="AF4" s="118">
        <f>+VLOOKUP(B4,'Convocatoria Instrumental'!B12:AI169,31,0)</f>
        <v>0</v>
      </c>
      <c r="AG4" s="118">
        <f>+VLOOKUP(B4,'Convocatoria Instrumental'!B12:AI169,32,0)</f>
        <v>0</v>
      </c>
      <c r="AH4" s="118">
        <f>+VLOOKUP(B4,'Convocatoria Instrumental'!B12:AI169,33,0)</f>
        <v>0</v>
      </c>
      <c r="AI4" s="118">
        <f>+VLOOKUP(B4,'Convocatoria Instrumental'!B12:AI169,34,0)</f>
        <v>0</v>
      </c>
    </row>
    <row r="5" spans="1:139" ht="24" x14ac:dyDescent="0.25">
      <c r="A5" s="94">
        <f t="shared" si="0"/>
        <v>3</v>
      </c>
      <c r="B5" s="95" t="s">
        <v>49</v>
      </c>
      <c r="C5" s="96" t="s">
        <v>47</v>
      </c>
      <c r="D5" s="97" t="s">
        <v>172</v>
      </c>
      <c r="E5" s="94" t="s">
        <v>220</v>
      </c>
      <c r="F5" s="94" t="s">
        <v>440</v>
      </c>
      <c r="G5" s="94" t="s">
        <v>45</v>
      </c>
      <c r="H5" s="94">
        <v>6</v>
      </c>
      <c r="I5" s="118">
        <f>+VLOOKUP(B5,'Convocatoria Instrumental'!B13:AI170,8,0)</f>
        <v>0</v>
      </c>
      <c r="J5" s="118">
        <f>+VLOOKUP(B5,'Convocatoria Instrumental'!B13:AI170,9,0)</f>
        <v>0</v>
      </c>
      <c r="K5" s="118">
        <f>+VLOOKUP(B5,'Convocatoria Instrumental'!B13:AI170,10,0)</f>
        <v>0</v>
      </c>
      <c r="L5" s="118">
        <f>+VLOOKUP(B5,'Convocatoria Instrumental'!B13:AI170,11,0)</f>
        <v>0</v>
      </c>
      <c r="M5" s="118">
        <f>+VLOOKUP(B5,'Convocatoria Instrumental'!B13:AI170,12,0)</f>
        <v>0</v>
      </c>
      <c r="N5" s="118">
        <f>+VLOOKUP(B5,'Convocatoria Instrumental'!B13:AI170,13,0)</f>
        <v>0</v>
      </c>
      <c r="O5" s="118">
        <f>+VLOOKUP(B5,'Convocatoria Instrumental'!B13:AI170,14,0)</f>
        <v>0</v>
      </c>
      <c r="P5" s="118">
        <f>+VLOOKUP(B5,'Convocatoria Instrumental'!B13:AI170,15,0)</f>
        <v>0</v>
      </c>
      <c r="Q5" s="118">
        <f>+VLOOKUP(B5,'Convocatoria Instrumental'!B13:AI170,16,0)</f>
        <v>0</v>
      </c>
      <c r="R5" s="119">
        <f>+VLOOKUP(B5,'Convocatoria Instrumental'!B13:AI170,17,0)</f>
        <v>0</v>
      </c>
      <c r="S5" s="117">
        <f>+VLOOKUP(B5,'Convocatoria Instrumental'!B13:AI170,18,0)</f>
        <v>0</v>
      </c>
      <c r="T5" s="117">
        <f>+VLOOKUP(B5,'Convocatoria Instrumental'!B13:AI170,19,0)</f>
        <v>0</v>
      </c>
      <c r="U5" s="119">
        <f>+VLOOKUP(B5,'Convocatoria Instrumental'!B13:AI170,20,0)</f>
        <v>0</v>
      </c>
      <c r="V5" s="118">
        <f>+VLOOKUP(B5,'Convocatoria Instrumental'!B13:AI170,21,0)</f>
        <v>0</v>
      </c>
      <c r="W5" s="119">
        <f>+VLOOKUP(B5,'Convocatoria Instrumental'!B13:AI170,22,0)</f>
        <v>0</v>
      </c>
      <c r="X5" s="119">
        <f>+VLOOKUP(B5,'Convocatoria Instrumental'!B13:AI170,23,0)</f>
        <v>0</v>
      </c>
      <c r="Y5" s="118">
        <f>+VLOOKUP(B5,'Convocatoria Instrumental'!B13:AI170,24,0)</f>
        <v>0</v>
      </c>
      <c r="Z5" s="117">
        <f>+VLOOKUP(B5,'Convocatoria Instrumental'!B13:AI170,25,0)</f>
        <v>0</v>
      </c>
      <c r="AA5" s="117">
        <f>+VLOOKUP(B5,'Convocatoria Instrumental'!B13:AI170,26,0)</f>
        <v>0</v>
      </c>
      <c r="AB5" s="117">
        <f>+VLOOKUP(B5,'Convocatoria Instrumental'!B13:AI170,27,0)</f>
        <v>0</v>
      </c>
      <c r="AC5" s="118">
        <f>+VLOOKUP(B5,'Convocatoria Instrumental'!B13:AI170,28,0)</f>
        <v>0</v>
      </c>
      <c r="AD5" s="118">
        <f>+VLOOKUP(B5,'Convocatoria Instrumental'!B13:AI170,29,0)</f>
        <v>0</v>
      </c>
      <c r="AE5" s="118">
        <f>+VLOOKUP(B5,'Convocatoria Instrumental'!B13:AI170,30,0)</f>
        <v>0</v>
      </c>
      <c r="AF5" s="118">
        <f>+VLOOKUP(B5,'Convocatoria Instrumental'!B13:AI170,31,0)</f>
        <v>0</v>
      </c>
      <c r="AG5" s="118">
        <f>+VLOOKUP(B5,'Convocatoria Instrumental'!B13:AI170,32,0)</f>
        <v>0</v>
      </c>
      <c r="AH5" s="118">
        <f>+VLOOKUP(B5,'Convocatoria Instrumental'!B13:AI170,33,0)</f>
        <v>0</v>
      </c>
      <c r="AI5" s="118">
        <f>+VLOOKUP(B5,'Convocatoria Instrumental'!B13:AI170,34,0)</f>
        <v>0</v>
      </c>
    </row>
    <row r="6" spans="1:139" ht="48" x14ac:dyDescent="0.25">
      <c r="A6" s="94">
        <f t="shared" si="0"/>
        <v>4</v>
      </c>
      <c r="B6" s="95" t="s">
        <v>50</v>
      </c>
      <c r="C6" s="96" t="s">
        <v>51</v>
      </c>
      <c r="D6" s="97" t="s">
        <v>173</v>
      </c>
      <c r="E6" s="94" t="s">
        <v>220</v>
      </c>
      <c r="F6" s="94" t="s">
        <v>440</v>
      </c>
      <c r="G6" s="94" t="s">
        <v>45</v>
      </c>
      <c r="H6" s="94">
        <v>6</v>
      </c>
      <c r="I6" s="118">
        <f>+VLOOKUP(B6,'Convocatoria Instrumental'!B14:AI171,8,0)</f>
        <v>0</v>
      </c>
      <c r="J6" s="118">
        <f>+VLOOKUP(B6,'Convocatoria Instrumental'!B14:AI171,9,0)</f>
        <v>0</v>
      </c>
      <c r="K6" s="118">
        <f>+VLOOKUP(B6,'Convocatoria Instrumental'!B14:AI171,10,0)</f>
        <v>0</v>
      </c>
      <c r="L6" s="118">
        <f>+VLOOKUP(B6,'Convocatoria Instrumental'!B14:AI171,11,0)</f>
        <v>0</v>
      </c>
      <c r="M6" s="118">
        <f>+VLOOKUP(B6,'Convocatoria Instrumental'!B14:AI171,12,0)</f>
        <v>0</v>
      </c>
      <c r="N6" s="118">
        <f>+VLOOKUP(B6,'Convocatoria Instrumental'!B14:AI171,13,0)</f>
        <v>0</v>
      </c>
      <c r="O6" s="118">
        <f>+VLOOKUP(B6,'Convocatoria Instrumental'!B14:AI171,14,0)</f>
        <v>0</v>
      </c>
      <c r="P6" s="118">
        <f>+VLOOKUP(B6,'Convocatoria Instrumental'!B14:AI171,15,0)</f>
        <v>0</v>
      </c>
      <c r="Q6" s="118">
        <f>+VLOOKUP(B6,'Convocatoria Instrumental'!B14:AI171,16,0)</f>
        <v>0</v>
      </c>
      <c r="R6" s="119">
        <f>+VLOOKUP(B6,'Convocatoria Instrumental'!B14:AI171,17,0)</f>
        <v>0</v>
      </c>
      <c r="S6" s="117">
        <f>+VLOOKUP(B6,'Convocatoria Instrumental'!B14:AI171,18,0)</f>
        <v>0</v>
      </c>
      <c r="T6" s="117">
        <f>+VLOOKUP(B6,'Convocatoria Instrumental'!B14:AI171,19,0)</f>
        <v>0</v>
      </c>
      <c r="U6" s="119">
        <f>+VLOOKUP(B6,'Convocatoria Instrumental'!B14:AI171,20,0)</f>
        <v>0</v>
      </c>
      <c r="V6" s="118">
        <f>+VLOOKUP(B6,'Convocatoria Instrumental'!B14:AI171,21,0)</f>
        <v>0</v>
      </c>
      <c r="W6" s="119">
        <f>+VLOOKUP(B6,'Convocatoria Instrumental'!B14:AI171,22,0)</f>
        <v>0</v>
      </c>
      <c r="X6" s="119">
        <f>+VLOOKUP(B6,'Convocatoria Instrumental'!B14:AI171,23,0)</f>
        <v>0</v>
      </c>
      <c r="Y6" s="118">
        <f>+VLOOKUP(B6,'Convocatoria Instrumental'!B14:AI171,24,0)</f>
        <v>0</v>
      </c>
      <c r="Z6" s="117">
        <f>+VLOOKUP(B6,'Convocatoria Instrumental'!B14:AI171,25,0)</f>
        <v>0</v>
      </c>
      <c r="AA6" s="117">
        <f>+VLOOKUP(B6,'Convocatoria Instrumental'!B14:AI171,26,0)</f>
        <v>0</v>
      </c>
      <c r="AB6" s="117">
        <f>+VLOOKUP(B6,'Convocatoria Instrumental'!B14:AI171,27,0)</f>
        <v>0</v>
      </c>
      <c r="AC6" s="118">
        <f>+VLOOKUP(B6,'Convocatoria Instrumental'!B14:AI171,28,0)</f>
        <v>0</v>
      </c>
      <c r="AD6" s="118">
        <f>+VLOOKUP(B6,'Convocatoria Instrumental'!B14:AI171,29,0)</f>
        <v>0</v>
      </c>
      <c r="AE6" s="118">
        <f>+VLOOKUP(B6,'Convocatoria Instrumental'!B14:AI171,30,0)</f>
        <v>0</v>
      </c>
      <c r="AF6" s="118">
        <f>+VLOOKUP(B6,'Convocatoria Instrumental'!B14:AI171,31,0)</f>
        <v>0</v>
      </c>
      <c r="AG6" s="118">
        <f>+VLOOKUP(B6,'Convocatoria Instrumental'!B14:AI171,32,0)</f>
        <v>0</v>
      </c>
      <c r="AH6" s="118">
        <f>+VLOOKUP(B6,'Convocatoria Instrumental'!B14:AI171,33,0)</f>
        <v>0</v>
      </c>
      <c r="AI6" s="118">
        <f>+VLOOKUP(B6,'Convocatoria Instrumental'!B14:AI171,34,0)</f>
        <v>0</v>
      </c>
    </row>
    <row r="7" spans="1:139" ht="24" x14ac:dyDescent="0.25">
      <c r="A7" s="94">
        <f t="shared" si="0"/>
        <v>5</v>
      </c>
      <c r="B7" s="95" t="s">
        <v>52</v>
      </c>
      <c r="C7" s="96" t="s">
        <v>53</v>
      </c>
      <c r="D7" s="97" t="s">
        <v>174</v>
      </c>
      <c r="E7" s="94" t="s">
        <v>220</v>
      </c>
      <c r="F7" s="94" t="s">
        <v>440</v>
      </c>
      <c r="G7" s="94" t="s">
        <v>45</v>
      </c>
      <c r="H7" s="94">
        <v>10</v>
      </c>
      <c r="I7" s="118">
        <f>+VLOOKUP(B7,'Convocatoria Instrumental'!B15:AI172,8,0)</f>
        <v>0</v>
      </c>
      <c r="J7" s="118">
        <f>+VLOOKUP(B7,'Convocatoria Instrumental'!B15:AI172,9,0)</f>
        <v>0</v>
      </c>
      <c r="K7" s="118">
        <f>+VLOOKUP(B7,'Convocatoria Instrumental'!B15:AI172,10,0)</f>
        <v>0</v>
      </c>
      <c r="L7" s="118">
        <f>+VLOOKUP(B7,'Convocatoria Instrumental'!B15:AI172,11,0)</f>
        <v>0</v>
      </c>
      <c r="M7" s="118">
        <f>+VLOOKUP(B7,'Convocatoria Instrumental'!B15:AI172,12,0)</f>
        <v>0</v>
      </c>
      <c r="N7" s="118">
        <f>+VLOOKUP(B7,'Convocatoria Instrumental'!B15:AI172,13,0)</f>
        <v>0</v>
      </c>
      <c r="O7" s="118">
        <f>+VLOOKUP(B7,'Convocatoria Instrumental'!B15:AI172,14,0)</f>
        <v>0</v>
      </c>
      <c r="P7" s="118">
        <f>+VLOOKUP(B7,'Convocatoria Instrumental'!B15:AI172,15,0)</f>
        <v>0</v>
      </c>
      <c r="Q7" s="118">
        <f>+VLOOKUP(B7,'Convocatoria Instrumental'!B15:AI172,16,0)</f>
        <v>0</v>
      </c>
      <c r="R7" s="119">
        <f>+VLOOKUP(B7,'Convocatoria Instrumental'!B15:AI172,17,0)</f>
        <v>0</v>
      </c>
      <c r="S7" s="117">
        <f>+VLOOKUP(B7,'Convocatoria Instrumental'!B15:AI172,18,0)</f>
        <v>0</v>
      </c>
      <c r="T7" s="117">
        <f>+VLOOKUP(B7,'Convocatoria Instrumental'!B15:AI172,19,0)</f>
        <v>0</v>
      </c>
      <c r="U7" s="119">
        <f>+VLOOKUP(B7,'Convocatoria Instrumental'!B15:AI172,20,0)</f>
        <v>0</v>
      </c>
      <c r="V7" s="118">
        <f>+VLOOKUP(B7,'Convocatoria Instrumental'!B15:AI172,21,0)</f>
        <v>0</v>
      </c>
      <c r="W7" s="119">
        <f>+VLOOKUP(B7,'Convocatoria Instrumental'!B15:AI172,22,0)</f>
        <v>0</v>
      </c>
      <c r="X7" s="119">
        <f>+VLOOKUP(B7,'Convocatoria Instrumental'!B15:AI172,23,0)</f>
        <v>0</v>
      </c>
      <c r="Y7" s="118">
        <f>+VLOOKUP(B7,'Convocatoria Instrumental'!B15:AI172,24,0)</f>
        <v>0</v>
      </c>
      <c r="Z7" s="117">
        <f>+VLOOKUP(B7,'Convocatoria Instrumental'!B15:AI172,25,0)</f>
        <v>0</v>
      </c>
      <c r="AA7" s="117">
        <f>+VLOOKUP(B7,'Convocatoria Instrumental'!B15:AI172,26,0)</f>
        <v>0</v>
      </c>
      <c r="AB7" s="117">
        <f>+VLOOKUP(B7,'Convocatoria Instrumental'!B15:AI172,27,0)</f>
        <v>0</v>
      </c>
      <c r="AC7" s="118">
        <f>+VLOOKUP(B7,'Convocatoria Instrumental'!B15:AI172,28,0)</f>
        <v>0</v>
      </c>
      <c r="AD7" s="118">
        <f>+VLOOKUP(B7,'Convocatoria Instrumental'!B15:AI172,29,0)</f>
        <v>0</v>
      </c>
      <c r="AE7" s="118">
        <f>+VLOOKUP(B7,'Convocatoria Instrumental'!B15:AI172,30,0)</f>
        <v>0</v>
      </c>
      <c r="AF7" s="118">
        <f>+VLOOKUP(B7,'Convocatoria Instrumental'!B15:AI172,31,0)</f>
        <v>0</v>
      </c>
      <c r="AG7" s="118">
        <f>+VLOOKUP(B7,'Convocatoria Instrumental'!B15:AI172,32,0)</f>
        <v>0</v>
      </c>
      <c r="AH7" s="118">
        <f>+VLOOKUP(B7,'Convocatoria Instrumental'!B15:AI172,33,0)</f>
        <v>0</v>
      </c>
      <c r="AI7" s="118">
        <f>+VLOOKUP(B7,'Convocatoria Instrumental'!B15:AI172,34,0)</f>
        <v>0</v>
      </c>
    </row>
    <row r="8" spans="1:139" ht="48" x14ac:dyDescent="0.25">
      <c r="A8" s="94">
        <f t="shared" si="0"/>
        <v>6</v>
      </c>
      <c r="B8" s="95" t="s">
        <v>54</v>
      </c>
      <c r="C8" s="96" t="s">
        <v>55</v>
      </c>
      <c r="D8" s="97" t="s">
        <v>175</v>
      </c>
      <c r="E8" s="94" t="s">
        <v>220</v>
      </c>
      <c r="F8" s="94" t="s">
        <v>440</v>
      </c>
      <c r="G8" s="94" t="s">
        <v>45</v>
      </c>
      <c r="H8" s="94">
        <v>4</v>
      </c>
      <c r="I8" s="118">
        <f>+VLOOKUP(B8,'Convocatoria Instrumental'!B16:AI173,8,0)</f>
        <v>0</v>
      </c>
      <c r="J8" s="118">
        <f>+VLOOKUP(B8,'Convocatoria Instrumental'!B16:AI173,9,0)</f>
        <v>0</v>
      </c>
      <c r="K8" s="118">
        <f>+VLOOKUP(B8,'Convocatoria Instrumental'!B16:AI173,10,0)</f>
        <v>0</v>
      </c>
      <c r="L8" s="118">
        <f>+VLOOKUP(B8,'Convocatoria Instrumental'!B16:AI173,11,0)</f>
        <v>0</v>
      </c>
      <c r="M8" s="118">
        <f>+VLOOKUP(B8,'Convocatoria Instrumental'!B16:AI173,12,0)</f>
        <v>0</v>
      </c>
      <c r="N8" s="118">
        <f>+VLOOKUP(B8,'Convocatoria Instrumental'!B16:AI173,13,0)</f>
        <v>0</v>
      </c>
      <c r="O8" s="118">
        <f>+VLOOKUP(B8,'Convocatoria Instrumental'!B16:AI173,14,0)</f>
        <v>0</v>
      </c>
      <c r="P8" s="118">
        <f>+VLOOKUP(B8,'Convocatoria Instrumental'!B16:AI173,15,0)</f>
        <v>0</v>
      </c>
      <c r="Q8" s="118">
        <f>+VLOOKUP(B8,'Convocatoria Instrumental'!B16:AI173,16,0)</f>
        <v>0</v>
      </c>
      <c r="R8" s="119">
        <f>+VLOOKUP(B8,'Convocatoria Instrumental'!B16:AI173,17,0)</f>
        <v>0</v>
      </c>
      <c r="S8" s="117">
        <f>+VLOOKUP(B8,'Convocatoria Instrumental'!B16:AI173,18,0)</f>
        <v>0</v>
      </c>
      <c r="T8" s="117">
        <f>+VLOOKUP(B8,'Convocatoria Instrumental'!B16:AI173,19,0)</f>
        <v>0</v>
      </c>
      <c r="U8" s="119">
        <f>+VLOOKUP(B8,'Convocatoria Instrumental'!B16:AI173,20,0)</f>
        <v>0</v>
      </c>
      <c r="V8" s="118">
        <f>+VLOOKUP(B8,'Convocatoria Instrumental'!B16:AI173,21,0)</f>
        <v>0</v>
      </c>
      <c r="W8" s="119">
        <f>+VLOOKUP(B8,'Convocatoria Instrumental'!B16:AI173,22,0)</f>
        <v>0</v>
      </c>
      <c r="X8" s="119">
        <f>+VLOOKUP(B8,'Convocatoria Instrumental'!B16:AI173,23,0)</f>
        <v>0</v>
      </c>
      <c r="Y8" s="118">
        <f>+VLOOKUP(B8,'Convocatoria Instrumental'!B16:AI173,24,0)</f>
        <v>0</v>
      </c>
      <c r="Z8" s="117">
        <f>+VLOOKUP(B8,'Convocatoria Instrumental'!B16:AI173,25,0)</f>
        <v>0</v>
      </c>
      <c r="AA8" s="117">
        <f>+VLOOKUP(B8,'Convocatoria Instrumental'!B16:AI173,26,0)</f>
        <v>0</v>
      </c>
      <c r="AB8" s="117">
        <f>+VLOOKUP(B8,'Convocatoria Instrumental'!B16:AI173,27,0)</f>
        <v>0</v>
      </c>
      <c r="AC8" s="118">
        <f>+VLOOKUP(B8,'Convocatoria Instrumental'!B16:AI173,28,0)</f>
        <v>0</v>
      </c>
      <c r="AD8" s="118">
        <f>+VLOOKUP(B8,'Convocatoria Instrumental'!B16:AI173,29,0)</f>
        <v>0</v>
      </c>
      <c r="AE8" s="118">
        <f>+VLOOKUP(B8,'Convocatoria Instrumental'!B16:AI173,30,0)</f>
        <v>0</v>
      </c>
      <c r="AF8" s="118">
        <f>+VLOOKUP(B8,'Convocatoria Instrumental'!B16:AI173,31,0)</f>
        <v>0</v>
      </c>
      <c r="AG8" s="118">
        <f>+VLOOKUP(B8,'Convocatoria Instrumental'!B16:AI173,32,0)</f>
        <v>0</v>
      </c>
      <c r="AH8" s="118">
        <f>+VLOOKUP(B8,'Convocatoria Instrumental'!B16:AI173,33,0)</f>
        <v>0</v>
      </c>
      <c r="AI8" s="118">
        <f>+VLOOKUP(B8,'Convocatoria Instrumental'!B16:AI173,34,0)</f>
        <v>0</v>
      </c>
    </row>
    <row r="9" spans="1:139" ht="48" x14ac:dyDescent="0.25">
      <c r="A9" s="94">
        <f t="shared" si="0"/>
        <v>7</v>
      </c>
      <c r="B9" s="95" t="s">
        <v>56</v>
      </c>
      <c r="C9" s="96" t="s">
        <v>57</v>
      </c>
      <c r="D9" s="99" t="s">
        <v>176</v>
      </c>
      <c r="E9" s="94" t="s">
        <v>220</v>
      </c>
      <c r="F9" s="94" t="s">
        <v>440</v>
      </c>
      <c r="G9" s="94" t="s">
        <v>45</v>
      </c>
      <c r="H9" s="94">
        <v>2</v>
      </c>
      <c r="I9" s="118">
        <f>+VLOOKUP(B9,'Convocatoria Instrumental'!B17:AI174,8,0)</f>
        <v>0</v>
      </c>
      <c r="J9" s="118">
        <f>+VLOOKUP(B9,'Convocatoria Instrumental'!B17:AI174,9,0)</f>
        <v>0</v>
      </c>
      <c r="K9" s="118">
        <f>+VLOOKUP(B9,'Convocatoria Instrumental'!B17:AI174,10,0)</f>
        <v>0</v>
      </c>
      <c r="L9" s="118">
        <f>+VLOOKUP(B9,'Convocatoria Instrumental'!B17:AI174,11,0)</f>
        <v>0</v>
      </c>
      <c r="M9" s="118">
        <f>+VLOOKUP(B9,'Convocatoria Instrumental'!B17:AI174,12,0)</f>
        <v>0</v>
      </c>
      <c r="N9" s="118">
        <f>+VLOOKUP(B9,'Convocatoria Instrumental'!B17:AI174,13,0)</f>
        <v>0</v>
      </c>
      <c r="O9" s="118">
        <f>+VLOOKUP(B9,'Convocatoria Instrumental'!B17:AI174,14,0)</f>
        <v>0</v>
      </c>
      <c r="P9" s="118">
        <f>+VLOOKUP(B9,'Convocatoria Instrumental'!B17:AI174,15,0)</f>
        <v>0</v>
      </c>
      <c r="Q9" s="118">
        <f>+VLOOKUP(B9,'Convocatoria Instrumental'!B17:AI174,16,0)</f>
        <v>0</v>
      </c>
      <c r="R9" s="119">
        <f>+VLOOKUP(B9,'Convocatoria Instrumental'!B17:AI174,17,0)</f>
        <v>0</v>
      </c>
      <c r="S9" s="117">
        <f>+VLOOKUP(B9,'Convocatoria Instrumental'!B17:AI174,18,0)</f>
        <v>0</v>
      </c>
      <c r="T9" s="117">
        <f>+VLOOKUP(B9,'Convocatoria Instrumental'!B17:AI174,19,0)</f>
        <v>0</v>
      </c>
      <c r="U9" s="119">
        <f>+VLOOKUP(B9,'Convocatoria Instrumental'!B17:AI174,20,0)</f>
        <v>0</v>
      </c>
      <c r="V9" s="118">
        <f>+VLOOKUP(B9,'Convocatoria Instrumental'!B17:AI174,21,0)</f>
        <v>0</v>
      </c>
      <c r="W9" s="119">
        <f>+VLOOKUP(B9,'Convocatoria Instrumental'!B17:AI174,22,0)</f>
        <v>0</v>
      </c>
      <c r="X9" s="119">
        <f>+VLOOKUP(B9,'Convocatoria Instrumental'!B17:AI174,23,0)</f>
        <v>0</v>
      </c>
      <c r="Y9" s="118">
        <f>+VLOOKUP(B9,'Convocatoria Instrumental'!B17:AI174,24,0)</f>
        <v>0</v>
      </c>
      <c r="Z9" s="117">
        <f>+VLOOKUP(B9,'Convocatoria Instrumental'!B17:AI174,25,0)</f>
        <v>0</v>
      </c>
      <c r="AA9" s="117">
        <f>+VLOOKUP(B9,'Convocatoria Instrumental'!B17:AI174,26,0)</f>
        <v>0</v>
      </c>
      <c r="AB9" s="117">
        <f>+VLOOKUP(B9,'Convocatoria Instrumental'!B17:AI174,27,0)</f>
        <v>0</v>
      </c>
      <c r="AC9" s="118">
        <f>+VLOOKUP(B9,'Convocatoria Instrumental'!B17:AI174,28,0)</f>
        <v>0</v>
      </c>
      <c r="AD9" s="118">
        <f>+VLOOKUP(B9,'Convocatoria Instrumental'!B17:AI174,29,0)</f>
        <v>0</v>
      </c>
      <c r="AE9" s="118">
        <f>+VLOOKUP(B9,'Convocatoria Instrumental'!B17:AI174,30,0)</f>
        <v>0</v>
      </c>
      <c r="AF9" s="118">
        <f>+VLOOKUP(B9,'Convocatoria Instrumental'!B17:AI174,31,0)</f>
        <v>0</v>
      </c>
      <c r="AG9" s="118">
        <f>+VLOOKUP(B9,'Convocatoria Instrumental'!B17:AI174,32,0)</f>
        <v>0</v>
      </c>
      <c r="AH9" s="118">
        <f>+VLOOKUP(B9,'Convocatoria Instrumental'!B17:AI174,33,0)</f>
        <v>0</v>
      </c>
      <c r="AI9" s="118">
        <f>+VLOOKUP(B9,'Convocatoria Instrumental'!B17:AI174,34,0)</f>
        <v>0</v>
      </c>
    </row>
    <row r="10" spans="1:139" ht="24" x14ac:dyDescent="0.25">
      <c r="A10" s="94">
        <f t="shared" si="0"/>
        <v>8</v>
      </c>
      <c r="B10" s="95" t="s">
        <v>58</v>
      </c>
      <c r="C10" s="96" t="s">
        <v>59</v>
      </c>
      <c r="D10" s="99" t="s">
        <v>177</v>
      </c>
      <c r="E10" s="94" t="s">
        <v>220</v>
      </c>
      <c r="F10" s="94" t="s">
        <v>440</v>
      </c>
      <c r="G10" s="94" t="s">
        <v>45</v>
      </c>
      <c r="H10" s="94">
        <v>2</v>
      </c>
      <c r="I10" s="118">
        <f>+VLOOKUP(B10,'Convocatoria Instrumental'!B18:AI175,8,0)</f>
        <v>0</v>
      </c>
      <c r="J10" s="118">
        <f>+VLOOKUP(B10,'Convocatoria Instrumental'!B18:AI175,9,0)</f>
        <v>0</v>
      </c>
      <c r="K10" s="118">
        <f>+VLOOKUP(B10,'Convocatoria Instrumental'!B18:AI175,10,0)</f>
        <v>0</v>
      </c>
      <c r="L10" s="118">
        <f>+VLOOKUP(B10,'Convocatoria Instrumental'!B18:AI175,11,0)</f>
        <v>0</v>
      </c>
      <c r="M10" s="118">
        <f>+VLOOKUP(B10,'Convocatoria Instrumental'!B18:AI175,12,0)</f>
        <v>0</v>
      </c>
      <c r="N10" s="118">
        <f>+VLOOKUP(B10,'Convocatoria Instrumental'!B18:AI175,13,0)</f>
        <v>0</v>
      </c>
      <c r="O10" s="118">
        <f>+VLOOKUP(B10,'Convocatoria Instrumental'!B18:AI175,14,0)</f>
        <v>0</v>
      </c>
      <c r="P10" s="118">
        <f>+VLOOKUP(B10,'Convocatoria Instrumental'!B18:AI175,15,0)</f>
        <v>0</v>
      </c>
      <c r="Q10" s="118">
        <f>+VLOOKUP(B10,'Convocatoria Instrumental'!B18:AI175,16,0)</f>
        <v>0</v>
      </c>
      <c r="R10" s="119">
        <f>+VLOOKUP(B10,'Convocatoria Instrumental'!B18:AI175,17,0)</f>
        <v>0</v>
      </c>
      <c r="S10" s="117">
        <f>+VLOOKUP(B10,'Convocatoria Instrumental'!B18:AI175,18,0)</f>
        <v>0</v>
      </c>
      <c r="T10" s="117">
        <f>+VLOOKUP(B10,'Convocatoria Instrumental'!B18:AI175,19,0)</f>
        <v>0</v>
      </c>
      <c r="U10" s="119">
        <f>+VLOOKUP(B10,'Convocatoria Instrumental'!B18:AI175,20,0)</f>
        <v>0</v>
      </c>
      <c r="V10" s="118">
        <f>+VLOOKUP(B10,'Convocatoria Instrumental'!B18:AI175,21,0)</f>
        <v>0</v>
      </c>
      <c r="W10" s="119">
        <f>+VLOOKUP(B10,'Convocatoria Instrumental'!B18:AI175,22,0)</f>
        <v>0</v>
      </c>
      <c r="X10" s="119">
        <f>+VLOOKUP(B10,'Convocatoria Instrumental'!B18:AI175,23,0)</f>
        <v>0</v>
      </c>
      <c r="Y10" s="118">
        <f>+VLOOKUP(B10,'Convocatoria Instrumental'!B18:AI175,24,0)</f>
        <v>0</v>
      </c>
      <c r="Z10" s="117">
        <f>+VLOOKUP(B10,'Convocatoria Instrumental'!B18:AI175,25,0)</f>
        <v>0</v>
      </c>
      <c r="AA10" s="117">
        <f>+VLOOKUP(B10,'Convocatoria Instrumental'!B18:AI175,26,0)</f>
        <v>0</v>
      </c>
      <c r="AB10" s="117">
        <f>+VLOOKUP(B10,'Convocatoria Instrumental'!B18:AI175,27,0)</f>
        <v>0</v>
      </c>
      <c r="AC10" s="118">
        <f>+VLOOKUP(B10,'Convocatoria Instrumental'!B18:AI175,28,0)</f>
        <v>0</v>
      </c>
      <c r="AD10" s="118">
        <f>+VLOOKUP(B10,'Convocatoria Instrumental'!B18:AI175,29,0)</f>
        <v>0</v>
      </c>
      <c r="AE10" s="118">
        <f>+VLOOKUP(B10,'Convocatoria Instrumental'!B18:AI175,30,0)</f>
        <v>0</v>
      </c>
      <c r="AF10" s="118">
        <f>+VLOOKUP(B10,'Convocatoria Instrumental'!B18:AI175,31,0)</f>
        <v>0</v>
      </c>
      <c r="AG10" s="118">
        <f>+VLOOKUP(B10,'Convocatoria Instrumental'!B18:AI175,32,0)</f>
        <v>0</v>
      </c>
      <c r="AH10" s="118">
        <f>+VLOOKUP(B10,'Convocatoria Instrumental'!B18:AI175,33,0)</f>
        <v>0</v>
      </c>
      <c r="AI10" s="118">
        <f>+VLOOKUP(B10,'Convocatoria Instrumental'!B18:AI175,34,0)</f>
        <v>0</v>
      </c>
    </row>
    <row r="11" spans="1:139" ht="72" x14ac:dyDescent="0.25">
      <c r="A11" s="94">
        <f t="shared" si="0"/>
        <v>9</v>
      </c>
      <c r="B11" s="95" t="s">
        <v>60</v>
      </c>
      <c r="C11" s="96" t="s">
        <v>61</v>
      </c>
      <c r="D11" s="97" t="s">
        <v>178</v>
      </c>
      <c r="E11" s="94" t="s">
        <v>220</v>
      </c>
      <c r="F11" s="94" t="s">
        <v>440</v>
      </c>
      <c r="G11" s="94" t="s">
        <v>45</v>
      </c>
      <c r="H11" s="94">
        <v>4</v>
      </c>
      <c r="I11" s="118">
        <f>+VLOOKUP(B11,'Convocatoria Instrumental'!B19:AI176,8,0)</f>
        <v>0</v>
      </c>
      <c r="J11" s="118">
        <f>+VLOOKUP(B11,'Convocatoria Instrumental'!B19:AI176,9,0)</f>
        <v>0</v>
      </c>
      <c r="K11" s="118">
        <f>+VLOOKUP(B11,'Convocatoria Instrumental'!B19:AI176,10,0)</f>
        <v>0</v>
      </c>
      <c r="L11" s="118">
        <f>+VLOOKUP(B11,'Convocatoria Instrumental'!B19:AI176,11,0)</f>
        <v>0</v>
      </c>
      <c r="M11" s="118">
        <f>+VLOOKUP(B11,'Convocatoria Instrumental'!B19:AI176,12,0)</f>
        <v>0</v>
      </c>
      <c r="N11" s="118">
        <f>+VLOOKUP(B11,'Convocatoria Instrumental'!B19:AI176,13,0)</f>
        <v>0</v>
      </c>
      <c r="O11" s="118">
        <f>+VLOOKUP(B11,'Convocatoria Instrumental'!B19:AI176,14,0)</f>
        <v>0</v>
      </c>
      <c r="P11" s="118">
        <f>+VLOOKUP(B11,'Convocatoria Instrumental'!B19:AI176,15,0)</f>
        <v>0</v>
      </c>
      <c r="Q11" s="118">
        <f>+VLOOKUP(B11,'Convocatoria Instrumental'!B19:AI176,16,0)</f>
        <v>0</v>
      </c>
      <c r="R11" s="119">
        <f>+VLOOKUP(B11,'Convocatoria Instrumental'!B19:AI176,17,0)</f>
        <v>0</v>
      </c>
      <c r="S11" s="117">
        <f>+VLOOKUP(B11,'Convocatoria Instrumental'!B19:AI176,18,0)</f>
        <v>0</v>
      </c>
      <c r="T11" s="117">
        <f>+VLOOKUP(B11,'Convocatoria Instrumental'!B19:AI176,19,0)</f>
        <v>0</v>
      </c>
      <c r="U11" s="119">
        <f>+VLOOKUP(B11,'Convocatoria Instrumental'!B19:AI176,20,0)</f>
        <v>0</v>
      </c>
      <c r="V11" s="118">
        <f>+VLOOKUP(B11,'Convocatoria Instrumental'!B19:AI176,21,0)</f>
        <v>0</v>
      </c>
      <c r="W11" s="119">
        <f>+VLOOKUP(B11,'Convocatoria Instrumental'!B19:AI176,22,0)</f>
        <v>0</v>
      </c>
      <c r="X11" s="119">
        <f>+VLOOKUP(B11,'Convocatoria Instrumental'!B19:AI176,23,0)</f>
        <v>0</v>
      </c>
      <c r="Y11" s="118">
        <f>+VLOOKUP(B11,'Convocatoria Instrumental'!B19:AI176,24,0)</f>
        <v>0</v>
      </c>
      <c r="Z11" s="117">
        <f>+VLOOKUP(B11,'Convocatoria Instrumental'!B19:AI176,25,0)</f>
        <v>0</v>
      </c>
      <c r="AA11" s="117">
        <f>+VLOOKUP(B11,'Convocatoria Instrumental'!B19:AI176,26,0)</f>
        <v>0</v>
      </c>
      <c r="AB11" s="117">
        <f>+VLOOKUP(B11,'Convocatoria Instrumental'!B19:AI176,27,0)</f>
        <v>0</v>
      </c>
      <c r="AC11" s="118">
        <f>+VLOOKUP(B11,'Convocatoria Instrumental'!B19:AI176,28,0)</f>
        <v>0</v>
      </c>
      <c r="AD11" s="118">
        <f>+VLOOKUP(B11,'Convocatoria Instrumental'!B19:AI176,29,0)</f>
        <v>0</v>
      </c>
      <c r="AE11" s="118">
        <f>+VLOOKUP(B11,'Convocatoria Instrumental'!B19:AI176,30,0)</f>
        <v>0</v>
      </c>
      <c r="AF11" s="118">
        <f>+VLOOKUP(B11,'Convocatoria Instrumental'!B19:AI176,31,0)</f>
        <v>0</v>
      </c>
      <c r="AG11" s="118">
        <f>+VLOOKUP(B11,'Convocatoria Instrumental'!B19:AI176,32,0)</f>
        <v>0</v>
      </c>
      <c r="AH11" s="118">
        <f>+VLOOKUP(B11,'Convocatoria Instrumental'!B19:AI176,33,0)</f>
        <v>0</v>
      </c>
      <c r="AI11" s="118">
        <f>+VLOOKUP(B11,'Convocatoria Instrumental'!B19:AI176,34,0)</f>
        <v>0</v>
      </c>
    </row>
    <row r="12" spans="1:139" ht="48" x14ac:dyDescent="0.25">
      <c r="A12" s="94">
        <f t="shared" si="0"/>
        <v>10</v>
      </c>
      <c r="B12" s="95" t="s">
        <v>62</v>
      </c>
      <c r="C12" s="96" t="s">
        <v>63</v>
      </c>
      <c r="D12" s="97" t="s">
        <v>179</v>
      </c>
      <c r="E12" s="94" t="s">
        <v>220</v>
      </c>
      <c r="F12" s="94" t="s">
        <v>440</v>
      </c>
      <c r="G12" s="94" t="s">
        <v>45</v>
      </c>
      <c r="H12" s="94">
        <v>5</v>
      </c>
      <c r="I12" s="118">
        <f>+VLOOKUP(B12,'Convocatoria Instrumental'!B20:AI177,8,0)</f>
        <v>0</v>
      </c>
      <c r="J12" s="118">
        <f>+VLOOKUP(B12,'Convocatoria Instrumental'!B20:AI177,9,0)</f>
        <v>0</v>
      </c>
      <c r="K12" s="118">
        <f>+VLOOKUP(B12,'Convocatoria Instrumental'!B20:AI177,10,0)</f>
        <v>0</v>
      </c>
      <c r="L12" s="118">
        <f>+VLOOKUP(B12,'Convocatoria Instrumental'!B20:AI177,11,0)</f>
        <v>0</v>
      </c>
      <c r="M12" s="118">
        <f>+VLOOKUP(B12,'Convocatoria Instrumental'!B20:AI177,12,0)</f>
        <v>0</v>
      </c>
      <c r="N12" s="118">
        <f>+VLOOKUP(B12,'Convocatoria Instrumental'!B20:AI177,13,0)</f>
        <v>0</v>
      </c>
      <c r="O12" s="118">
        <f>+VLOOKUP(B12,'Convocatoria Instrumental'!B20:AI177,14,0)</f>
        <v>0</v>
      </c>
      <c r="P12" s="118">
        <f>+VLOOKUP(B12,'Convocatoria Instrumental'!B20:AI177,15,0)</f>
        <v>0</v>
      </c>
      <c r="Q12" s="118">
        <f>+VLOOKUP(B12,'Convocatoria Instrumental'!B20:AI177,16,0)</f>
        <v>0</v>
      </c>
      <c r="R12" s="119">
        <f>+VLOOKUP(B12,'Convocatoria Instrumental'!B20:AI177,17,0)</f>
        <v>0</v>
      </c>
      <c r="S12" s="117">
        <f>+VLOOKUP(B12,'Convocatoria Instrumental'!B20:AI177,18,0)</f>
        <v>0</v>
      </c>
      <c r="T12" s="117">
        <f>+VLOOKUP(B12,'Convocatoria Instrumental'!B20:AI177,19,0)</f>
        <v>0</v>
      </c>
      <c r="U12" s="119">
        <f>+VLOOKUP(B12,'Convocatoria Instrumental'!B20:AI177,20,0)</f>
        <v>0</v>
      </c>
      <c r="V12" s="118">
        <f>+VLOOKUP(B12,'Convocatoria Instrumental'!B20:AI177,21,0)</f>
        <v>0</v>
      </c>
      <c r="W12" s="119">
        <f>+VLOOKUP(B12,'Convocatoria Instrumental'!B20:AI177,22,0)</f>
        <v>0</v>
      </c>
      <c r="X12" s="119">
        <f>+VLOOKUP(B12,'Convocatoria Instrumental'!B20:AI177,23,0)</f>
        <v>0</v>
      </c>
      <c r="Y12" s="118">
        <f>+VLOOKUP(B12,'Convocatoria Instrumental'!B20:AI177,24,0)</f>
        <v>0</v>
      </c>
      <c r="Z12" s="117">
        <f>+VLOOKUP(B12,'Convocatoria Instrumental'!B20:AI177,25,0)</f>
        <v>0</v>
      </c>
      <c r="AA12" s="117">
        <f>+VLOOKUP(B12,'Convocatoria Instrumental'!B20:AI177,26,0)</f>
        <v>0</v>
      </c>
      <c r="AB12" s="117">
        <f>+VLOOKUP(B12,'Convocatoria Instrumental'!B20:AI177,27,0)</f>
        <v>0</v>
      </c>
      <c r="AC12" s="118">
        <f>+VLOOKUP(B12,'Convocatoria Instrumental'!B20:AI177,28,0)</f>
        <v>0</v>
      </c>
      <c r="AD12" s="118">
        <f>+VLOOKUP(B12,'Convocatoria Instrumental'!B20:AI177,29,0)</f>
        <v>0</v>
      </c>
      <c r="AE12" s="118">
        <f>+VLOOKUP(B12,'Convocatoria Instrumental'!B20:AI177,30,0)</f>
        <v>0</v>
      </c>
      <c r="AF12" s="118">
        <f>+VLOOKUP(B12,'Convocatoria Instrumental'!B20:AI177,31,0)</f>
        <v>0</v>
      </c>
      <c r="AG12" s="118">
        <f>+VLOOKUP(B12,'Convocatoria Instrumental'!B20:AI177,32,0)</f>
        <v>0</v>
      </c>
      <c r="AH12" s="118">
        <f>+VLOOKUP(B12,'Convocatoria Instrumental'!B20:AI177,33,0)</f>
        <v>0</v>
      </c>
      <c r="AI12" s="118">
        <f>+VLOOKUP(B12,'Convocatoria Instrumental'!B20:AI177,34,0)</f>
        <v>0</v>
      </c>
    </row>
    <row r="13" spans="1:139" ht="36" x14ac:dyDescent="0.25">
      <c r="A13" s="94">
        <f t="shared" si="0"/>
        <v>11</v>
      </c>
      <c r="B13" s="95" t="s">
        <v>64</v>
      </c>
      <c r="C13" s="96" t="s">
        <v>65</v>
      </c>
      <c r="D13" s="97" t="s">
        <v>180</v>
      </c>
      <c r="E13" s="94" t="s">
        <v>220</v>
      </c>
      <c r="F13" s="94" t="s">
        <v>440</v>
      </c>
      <c r="G13" s="94" t="s">
        <v>45</v>
      </c>
      <c r="H13" s="94">
        <v>5</v>
      </c>
      <c r="I13" s="118">
        <f>+VLOOKUP(B13,'Convocatoria Instrumental'!B21:AI178,8,0)</f>
        <v>0</v>
      </c>
      <c r="J13" s="118">
        <f>+VLOOKUP(B13,'Convocatoria Instrumental'!B21:AI178,9,0)</f>
        <v>0</v>
      </c>
      <c r="K13" s="118">
        <f>+VLOOKUP(B13,'Convocatoria Instrumental'!B21:AI178,10,0)</f>
        <v>0</v>
      </c>
      <c r="L13" s="118">
        <f>+VLOOKUP(B13,'Convocatoria Instrumental'!B21:AI178,11,0)</f>
        <v>0</v>
      </c>
      <c r="M13" s="118">
        <f>+VLOOKUP(B13,'Convocatoria Instrumental'!B21:AI178,12,0)</f>
        <v>0</v>
      </c>
      <c r="N13" s="118">
        <f>+VLOOKUP(B13,'Convocatoria Instrumental'!B21:AI178,13,0)</f>
        <v>0</v>
      </c>
      <c r="O13" s="118">
        <f>+VLOOKUP(B13,'Convocatoria Instrumental'!B21:AI178,14,0)</f>
        <v>0</v>
      </c>
      <c r="P13" s="118">
        <f>+VLOOKUP(B13,'Convocatoria Instrumental'!B21:AI178,15,0)</f>
        <v>0</v>
      </c>
      <c r="Q13" s="118">
        <f>+VLOOKUP(B13,'Convocatoria Instrumental'!B21:AI178,16,0)</f>
        <v>0</v>
      </c>
      <c r="R13" s="119">
        <f>+VLOOKUP(B13,'Convocatoria Instrumental'!B21:AI178,17,0)</f>
        <v>0</v>
      </c>
      <c r="S13" s="117">
        <f>+VLOOKUP(B13,'Convocatoria Instrumental'!B21:AI178,18,0)</f>
        <v>0</v>
      </c>
      <c r="T13" s="117">
        <f>+VLOOKUP(B13,'Convocatoria Instrumental'!B21:AI178,19,0)</f>
        <v>0</v>
      </c>
      <c r="U13" s="119">
        <f>+VLOOKUP(B13,'Convocatoria Instrumental'!B21:AI178,20,0)</f>
        <v>0</v>
      </c>
      <c r="V13" s="118">
        <f>+VLOOKUP(B13,'Convocatoria Instrumental'!B21:AI178,21,0)</f>
        <v>0</v>
      </c>
      <c r="W13" s="119">
        <f>+VLOOKUP(B13,'Convocatoria Instrumental'!B21:AI178,22,0)</f>
        <v>0</v>
      </c>
      <c r="X13" s="119">
        <f>+VLOOKUP(B13,'Convocatoria Instrumental'!B21:AI178,23,0)</f>
        <v>0</v>
      </c>
      <c r="Y13" s="118">
        <f>+VLOOKUP(B13,'Convocatoria Instrumental'!B21:AI178,24,0)</f>
        <v>0</v>
      </c>
      <c r="Z13" s="117">
        <f>+VLOOKUP(B13,'Convocatoria Instrumental'!B21:AI178,25,0)</f>
        <v>0</v>
      </c>
      <c r="AA13" s="117">
        <f>+VLOOKUP(B13,'Convocatoria Instrumental'!B21:AI178,26,0)</f>
        <v>0</v>
      </c>
      <c r="AB13" s="117">
        <f>+VLOOKUP(B13,'Convocatoria Instrumental'!B21:AI178,27,0)</f>
        <v>0</v>
      </c>
      <c r="AC13" s="118">
        <f>+VLOOKUP(B13,'Convocatoria Instrumental'!B21:AI178,28,0)</f>
        <v>0</v>
      </c>
      <c r="AD13" s="118">
        <f>+VLOOKUP(B13,'Convocatoria Instrumental'!B21:AI178,29,0)</f>
        <v>0</v>
      </c>
      <c r="AE13" s="118">
        <f>+VLOOKUP(B13,'Convocatoria Instrumental'!B21:AI178,30,0)</f>
        <v>0</v>
      </c>
      <c r="AF13" s="118">
        <f>+VLOOKUP(B13,'Convocatoria Instrumental'!B21:AI178,31,0)</f>
        <v>0</v>
      </c>
      <c r="AG13" s="118">
        <f>+VLOOKUP(B13,'Convocatoria Instrumental'!B21:AI178,32,0)</f>
        <v>0</v>
      </c>
      <c r="AH13" s="118">
        <f>+VLOOKUP(B13,'Convocatoria Instrumental'!B21:AI178,33,0)</f>
        <v>0</v>
      </c>
      <c r="AI13" s="118">
        <f>+VLOOKUP(B13,'Convocatoria Instrumental'!B21:AI178,34,0)</f>
        <v>0</v>
      </c>
    </row>
    <row r="14" spans="1:139" ht="36" x14ac:dyDescent="0.25">
      <c r="A14" s="94">
        <f t="shared" si="0"/>
        <v>12</v>
      </c>
      <c r="B14" s="95" t="s">
        <v>66</v>
      </c>
      <c r="C14" s="96" t="s">
        <v>67</v>
      </c>
      <c r="D14" s="97" t="s">
        <v>181</v>
      </c>
      <c r="E14" s="94" t="s">
        <v>220</v>
      </c>
      <c r="F14" s="94" t="s">
        <v>440</v>
      </c>
      <c r="G14" s="94" t="s">
        <v>45</v>
      </c>
      <c r="H14" s="94">
        <v>4</v>
      </c>
      <c r="I14" s="118">
        <f>+VLOOKUP(B14,'Convocatoria Instrumental'!B22:AI179,8,0)</f>
        <v>0</v>
      </c>
      <c r="J14" s="118">
        <f>+VLOOKUP(B14,'Convocatoria Instrumental'!B22:AI179,9,0)</f>
        <v>0</v>
      </c>
      <c r="K14" s="118">
        <f>+VLOOKUP(B14,'Convocatoria Instrumental'!B22:AI179,10,0)</f>
        <v>0</v>
      </c>
      <c r="L14" s="118">
        <f>+VLOOKUP(B14,'Convocatoria Instrumental'!B22:AI179,11,0)</f>
        <v>0</v>
      </c>
      <c r="M14" s="118">
        <f>+VLOOKUP(B14,'Convocatoria Instrumental'!B22:AI179,12,0)</f>
        <v>0</v>
      </c>
      <c r="N14" s="118">
        <f>+VLOOKUP(B14,'Convocatoria Instrumental'!B22:AI179,13,0)</f>
        <v>0</v>
      </c>
      <c r="O14" s="118">
        <f>+VLOOKUP(B14,'Convocatoria Instrumental'!B22:AI179,14,0)</f>
        <v>0</v>
      </c>
      <c r="P14" s="118">
        <f>+VLOOKUP(B14,'Convocatoria Instrumental'!B22:AI179,15,0)</f>
        <v>0</v>
      </c>
      <c r="Q14" s="118">
        <f>+VLOOKUP(B14,'Convocatoria Instrumental'!B22:AI179,16,0)</f>
        <v>0</v>
      </c>
      <c r="R14" s="119">
        <f>+VLOOKUP(B14,'Convocatoria Instrumental'!B22:AI179,17,0)</f>
        <v>0</v>
      </c>
      <c r="S14" s="117">
        <f>+VLOOKUP(B14,'Convocatoria Instrumental'!B22:AI179,18,0)</f>
        <v>0</v>
      </c>
      <c r="T14" s="117">
        <f>+VLOOKUP(B14,'Convocatoria Instrumental'!B22:AI179,19,0)</f>
        <v>0</v>
      </c>
      <c r="U14" s="119">
        <f>+VLOOKUP(B14,'Convocatoria Instrumental'!B22:AI179,20,0)</f>
        <v>0</v>
      </c>
      <c r="V14" s="118">
        <f>+VLOOKUP(B14,'Convocatoria Instrumental'!B22:AI179,21,0)</f>
        <v>0</v>
      </c>
      <c r="W14" s="119">
        <f>+VLOOKUP(B14,'Convocatoria Instrumental'!B22:AI179,22,0)</f>
        <v>0</v>
      </c>
      <c r="X14" s="119">
        <f>+VLOOKUP(B14,'Convocatoria Instrumental'!B22:AI179,23,0)</f>
        <v>0</v>
      </c>
      <c r="Y14" s="118">
        <f>+VLOOKUP(B14,'Convocatoria Instrumental'!B22:AI179,24,0)</f>
        <v>0</v>
      </c>
      <c r="Z14" s="117">
        <f>+VLOOKUP(B14,'Convocatoria Instrumental'!B22:AI179,25,0)</f>
        <v>0</v>
      </c>
      <c r="AA14" s="117">
        <f>+VLOOKUP(B14,'Convocatoria Instrumental'!B22:AI179,26,0)</f>
        <v>0</v>
      </c>
      <c r="AB14" s="117">
        <f>+VLOOKUP(B14,'Convocatoria Instrumental'!B22:AI179,27,0)</f>
        <v>0</v>
      </c>
      <c r="AC14" s="118">
        <f>+VLOOKUP(B14,'Convocatoria Instrumental'!B22:AI179,28,0)</f>
        <v>0</v>
      </c>
      <c r="AD14" s="118">
        <f>+VLOOKUP(B14,'Convocatoria Instrumental'!B22:AI179,29,0)</f>
        <v>0</v>
      </c>
      <c r="AE14" s="118">
        <f>+VLOOKUP(B14,'Convocatoria Instrumental'!B22:AI179,30,0)</f>
        <v>0</v>
      </c>
      <c r="AF14" s="118">
        <f>+VLOOKUP(B14,'Convocatoria Instrumental'!B22:AI179,31,0)</f>
        <v>0</v>
      </c>
      <c r="AG14" s="118">
        <f>+VLOOKUP(B14,'Convocatoria Instrumental'!B22:AI179,32,0)</f>
        <v>0</v>
      </c>
      <c r="AH14" s="118">
        <f>+VLOOKUP(B14,'Convocatoria Instrumental'!B22:AI179,33,0)</f>
        <v>0</v>
      </c>
      <c r="AI14" s="118">
        <f>+VLOOKUP(B14,'Convocatoria Instrumental'!B22:AI179,34,0)</f>
        <v>0</v>
      </c>
    </row>
    <row r="15" spans="1:139" ht="24" x14ac:dyDescent="0.25">
      <c r="A15" s="94">
        <f t="shared" si="0"/>
        <v>13</v>
      </c>
      <c r="B15" s="95" t="s">
        <v>68</v>
      </c>
      <c r="C15" s="96" t="s">
        <v>69</v>
      </c>
      <c r="D15" s="99" t="s">
        <v>182</v>
      </c>
      <c r="E15" s="94" t="s">
        <v>220</v>
      </c>
      <c r="F15" s="94" t="s">
        <v>440</v>
      </c>
      <c r="G15" s="94" t="s">
        <v>45</v>
      </c>
      <c r="H15" s="94">
        <v>10</v>
      </c>
      <c r="I15" s="118">
        <f>+VLOOKUP(B15,'Convocatoria Instrumental'!B23:AI180,8,0)</f>
        <v>0</v>
      </c>
      <c r="J15" s="118">
        <f>+VLOOKUP(B15,'Convocatoria Instrumental'!B23:AI180,9,0)</f>
        <v>0</v>
      </c>
      <c r="K15" s="118">
        <f>+VLOOKUP(B15,'Convocatoria Instrumental'!B23:AI180,10,0)</f>
        <v>0</v>
      </c>
      <c r="L15" s="118">
        <f>+VLOOKUP(B15,'Convocatoria Instrumental'!B23:AI180,11,0)</f>
        <v>0</v>
      </c>
      <c r="M15" s="118">
        <f>+VLOOKUP(B15,'Convocatoria Instrumental'!B23:AI180,12,0)</f>
        <v>0</v>
      </c>
      <c r="N15" s="118">
        <f>+VLOOKUP(B15,'Convocatoria Instrumental'!B23:AI180,13,0)</f>
        <v>0</v>
      </c>
      <c r="O15" s="118">
        <f>+VLOOKUP(B15,'Convocatoria Instrumental'!B23:AI180,14,0)</f>
        <v>0</v>
      </c>
      <c r="P15" s="118">
        <f>+VLOOKUP(B15,'Convocatoria Instrumental'!B23:AI180,15,0)</f>
        <v>0</v>
      </c>
      <c r="Q15" s="118">
        <f>+VLOOKUP(B15,'Convocatoria Instrumental'!B23:AI180,16,0)</f>
        <v>0</v>
      </c>
      <c r="R15" s="119">
        <f>+VLOOKUP(B15,'Convocatoria Instrumental'!B23:AI180,17,0)</f>
        <v>0</v>
      </c>
      <c r="S15" s="117">
        <f>+VLOOKUP(B15,'Convocatoria Instrumental'!B23:AI180,18,0)</f>
        <v>0</v>
      </c>
      <c r="T15" s="117">
        <f>+VLOOKUP(B15,'Convocatoria Instrumental'!B23:AI180,19,0)</f>
        <v>0</v>
      </c>
      <c r="U15" s="119">
        <f>+VLOOKUP(B15,'Convocatoria Instrumental'!B23:AI180,20,0)</f>
        <v>0</v>
      </c>
      <c r="V15" s="118">
        <f>+VLOOKUP(B15,'Convocatoria Instrumental'!B23:AI180,21,0)</f>
        <v>0</v>
      </c>
      <c r="W15" s="119">
        <f>+VLOOKUP(B15,'Convocatoria Instrumental'!B23:AI180,22,0)</f>
        <v>0</v>
      </c>
      <c r="X15" s="119">
        <f>+VLOOKUP(B15,'Convocatoria Instrumental'!B23:AI180,23,0)</f>
        <v>0</v>
      </c>
      <c r="Y15" s="118">
        <f>+VLOOKUP(B15,'Convocatoria Instrumental'!B23:AI180,24,0)</f>
        <v>0</v>
      </c>
      <c r="Z15" s="117">
        <f>+VLOOKUP(B15,'Convocatoria Instrumental'!B23:AI180,25,0)</f>
        <v>0</v>
      </c>
      <c r="AA15" s="117">
        <f>+VLOOKUP(B15,'Convocatoria Instrumental'!B23:AI180,26,0)</f>
        <v>0</v>
      </c>
      <c r="AB15" s="117">
        <f>+VLOOKUP(B15,'Convocatoria Instrumental'!B23:AI180,27,0)</f>
        <v>0</v>
      </c>
      <c r="AC15" s="118">
        <f>+VLOOKUP(B15,'Convocatoria Instrumental'!B23:AI180,28,0)</f>
        <v>0</v>
      </c>
      <c r="AD15" s="118">
        <f>+VLOOKUP(B15,'Convocatoria Instrumental'!B23:AI180,29,0)</f>
        <v>0</v>
      </c>
      <c r="AE15" s="118">
        <f>+VLOOKUP(B15,'Convocatoria Instrumental'!B23:AI180,30,0)</f>
        <v>0</v>
      </c>
      <c r="AF15" s="118">
        <f>+VLOOKUP(B15,'Convocatoria Instrumental'!B23:AI180,31,0)</f>
        <v>0</v>
      </c>
      <c r="AG15" s="118">
        <f>+VLOOKUP(B15,'Convocatoria Instrumental'!B23:AI180,32,0)</f>
        <v>0</v>
      </c>
      <c r="AH15" s="118">
        <f>+VLOOKUP(B15,'Convocatoria Instrumental'!B23:AI180,33,0)</f>
        <v>0</v>
      </c>
      <c r="AI15" s="118">
        <f>+VLOOKUP(B15,'Convocatoria Instrumental'!B23:AI180,34,0)</f>
        <v>0</v>
      </c>
    </row>
    <row r="16" spans="1:139" ht="36" x14ac:dyDescent="0.25">
      <c r="A16" s="94">
        <f t="shared" si="0"/>
        <v>14</v>
      </c>
      <c r="B16" s="95" t="s">
        <v>70</v>
      </c>
      <c r="C16" s="96" t="s">
        <v>71</v>
      </c>
      <c r="D16" s="99" t="s">
        <v>183</v>
      </c>
      <c r="E16" s="94" t="s">
        <v>220</v>
      </c>
      <c r="F16" s="94" t="s">
        <v>440</v>
      </c>
      <c r="G16" s="94" t="s">
        <v>45</v>
      </c>
      <c r="H16" s="94">
        <v>20</v>
      </c>
      <c r="I16" s="118">
        <f>+VLOOKUP(B16,'Convocatoria Instrumental'!B24:AI181,8,0)</f>
        <v>0</v>
      </c>
      <c r="J16" s="118">
        <f>+VLOOKUP(B16,'Convocatoria Instrumental'!B24:AI181,9,0)</f>
        <v>0</v>
      </c>
      <c r="K16" s="118">
        <f>+VLOOKUP(B16,'Convocatoria Instrumental'!B24:AI181,10,0)</f>
        <v>0</v>
      </c>
      <c r="L16" s="118">
        <f>+VLOOKUP(B16,'Convocatoria Instrumental'!B24:AI181,11,0)</f>
        <v>0</v>
      </c>
      <c r="M16" s="118">
        <f>+VLOOKUP(B16,'Convocatoria Instrumental'!B24:AI181,12,0)</f>
        <v>0</v>
      </c>
      <c r="N16" s="118">
        <f>+VLOOKUP(B16,'Convocatoria Instrumental'!B24:AI181,13,0)</f>
        <v>0</v>
      </c>
      <c r="O16" s="118">
        <f>+VLOOKUP(B16,'Convocatoria Instrumental'!B24:AI181,14,0)</f>
        <v>0</v>
      </c>
      <c r="P16" s="118">
        <f>+VLOOKUP(B16,'Convocatoria Instrumental'!B24:AI181,15,0)</f>
        <v>0</v>
      </c>
      <c r="Q16" s="118">
        <f>+VLOOKUP(B16,'Convocatoria Instrumental'!B24:AI181,16,0)</f>
        <v>0</v>
      </c>
      <c r="R16" s="119">
        <f>+VLOOKUP(B16,'Convocatoria Instrumental'!B24:AI181,17,0)</f>
        <v>0</v>
      </c>
      <c r="S16" s="117">
        <f>+VLOOKUP(B16,'Convocatoria Instrumental'!B24:AI181,18,0)</f>
        <v>0</v>
      </c>
      <c r="T16" s="117">
        <f>+VLOOKUP(B16,'Convocatoria Instrumental'!B24:AI181,19,0)</f>
        <v>0</v>
      </c>
      <c r="U16" s="119">
        <f>+VLOOKUP(B16,'Convocatoria Instrumental'!B24:AI181,20,0)</f>
        <v>0</v>
      </c>
      <c r="V16" s="118">
        <f>+VLOOKUP(B16,'Convocatoria Instrumental'!B24:AI181,21,0)</f>
        <v>0</v>
      </c>
      <c r="W16" s="119">
        <f>+VLOOKUP(B16,'Convocatoria Instrumental'!B24:AI181,22,0)</f>
        <v>0</v>
      </c>
      <c r="X16" s="119">
        <f>+VLOOKUP(B16,'Convocatoria Instrumental'!B24:AI181,23,0)</f>
        <v>0</v>
      </c>
      <c r="Y16" s="118">
        <f>+VLOOKUP(B16,'Convocatoria Instrumental'!B24:AI181,24,0)</f>
        <v>0</v>
      </c>
      <c r="Z16" s="117">
        <f>+VLOOKUP(B16,'Convocatoria Instrumental'!B24:AI181,25,0)</f>
        <v>0</v>
      </c>
      <c r="AA16" s="117">
        <f>+VLOOKUP(B16,'Convocatoria Instrumental'!B24:AI181,26,0)</f>
        <v>0</v>
      </c>
      <c r="AB16" s="117">
        <f>+VLOOKUP(B16,'Convocatoria Instrumental'!B24:AI181,27,0)</f>
        <v>0</v>
      </c>
      <c r="AC16" s="118">
        <f>+VLOOKUP(B16,'Convocatoria Instrumental'!B24:AI181,28,0)</f>
        <v>0</v>
      </c>
      <c r="AD16" s="118">
        <f>+VLOOKUP(B16,'Convocatoria Instrumental'!B24:AI181,29,0)</f>
        <v>0</v>
      </c>
      <c r="AE16" s="118">
        <f>+VLOOKUP(B16,'Convocatoria Instrumental'!B24:AI181,30,0)</f>
        <v>0</v>
      </c>
      <c r="AF16" s="118">
        <f>+VLOOKUP(B16,'Convocatoria Instrumental'!B24:AI181,31,0)</f>
        <v>0</v>
      </c>
      <c r="AG16" s="118">
        <f>+VLOOKUP(B16,'Convocatoria Instrumental'!B24:AI181,32,0)</f>
        <v>0</v>
      </c>
      <c r="AH16" s="118">
        <f>+VLOOKUP(B16,'Convocatoria Instrumental'!B24:AI181,33,0)</f>
        <v>0</v>
      </c>
      <c r="AI16" s="118">
        <f>+VLOOKUP(B16,'Convocatoria Instrumental'!B24:AI181,34,0)</f>
        <v>0</v>
      </c>
    </row>
    <row r="17" spans="1:35" ht="24" x14ac:dyDescent="0.25">
      <c r="A17" s="94">
        <f t="shared" si="0"/>
        <v>15</v>
      </c>
      <c r="B17" s="95" t="s">
        <v>72</v>
      </c>
      <c r="C17" s="96" t="s">
        <v>73</v>
      </c>
      <c r="D17" s="99" t="s">
        <v>183</v>
      </c>
      <c r="E17" s="94" t="s">
        <v>220</v>
      </c>
      <c r="F17" s="94" t="s">
        <v>440</v>
      </c>
      <c r="G17" s="94" t="s">
        <v>45</v>
      </c>
      <c r="H17" s="94">
        <v>20</v>
      </c>
      <c r="I17" s="118">
        <f>+VLOOKUP(B17,'Convocatoria Instrumental'!B25:AI182,8,0)</f>
        <v>0</v>
      </c>
      <c r="J17" s="118">
        <f>+VLOOKUP(B17,'Convocatoria Instrumental'!B25:AI182,9,0)</f>
        <v>0</v>
      </c>
      <c r="K17" s="118">
        <f>+VLOOKUP(B17,'Convocatoria Instrumental'!B25:AI182,10,0)</f>
        <v>0</v>
      </c>
      <c r="L17" s="118">
        <f>+VLOOKUP(B17,'Convocatoria Instrumental'!B25:AI182,11,0)</f>
        <v>0</v>
      </c>
      <c r="M17" s="118">
        <f>+VLOOKUP(B17,'Convocatoria Instrumental'!B25:AI182,12,0)</f>
        <v>0</v>
      </c>
      <c r="N17" s="118">
        <f>+VLOOKUP(B17,'Convocatoria Instrumental'!B25:AI182,13,0)</f>
        <v>0</v>
      </c>
      <c r="O17" s="118">
        <f>+VLOOKUP(B17,'Convocatoria Instrumental'!B25:AI182,14,0)</f>
        <v>0</v>
      </c>
      <c r="P17" s="118">
        <f>+VLOOKUP(B17,'Convocatoria Instrumental'!B25:AI182,15,0)</f>
        <v>0</v>
      </c>
      <c r="Q17" s="118">
        <f>+VLOOKUP(B17,'Convocatoria Instrumental'!B25:AI182,16,0)</f>
        <v>0</v>
      </c>
      <c r="R17" s="119">
        <f>+VLOOKUP(B17,'Convocatoria Instrumental'!B25:AI182,17,0)</f>
        <v>0</v>
      </c>
      <c r="S17" s="117">
        <f>+VLOOKUP(B17,'Convocatoria Instrumental'!B25:AI182,18,0)</f>
        <v>0</v>
      </c>
      <c r="T17" s="117">
        <f>+VLOOKUP(B17,'Convocatoria Instrumental'!B25:AI182,19,0)</f>
        <v>0</v>
      </c>
      <c r="U17" s="119">
        <f>+VLOOKUP(B17,'Convocatoria Instrumental'!B25:AI182,20,0)</f>
        <v>0</v>
      </c>
      <c r="V17" s="118">
        <f>+VLOOKUP(B17,'Convocatoria Instrumental'!B25:AI182,21,0)</f>
        <v>0</v>
      </c>
      <c r="W17" s="119">
        <f>+VLOOKUP(B17,'Convocatoria Instrumental'!B25:AI182,22,0)</f>
        <v>0</v>
      </c>
      <c r="X17" s="119">
        <f>+VLOOKUP(B17,'Convocatoria Instrumental'!B25:AI182,23,0)</f>
        <v>0</v>
      </c>
      <c r="Y17" s="118">
        <f>+VLOOKUP(B17,'Convocatoria Instrumental'!B25:AI182,24,0)</f>
        <v>0</v>
      </c>
      <c r="Z17" s="117">
        <f>+VLOOKUP(B17,'Convocatoria Instrumental'!B25:AI182,25,0)</f>
        <v>0</v>
      </c>
      <c r="AA17" s="117">
        <f>+VLOOKUP(B17,'Convocatoria Instrumental'!B25:AI182,26,0)</f>
        <v>0</v>
      </c>
      <c r="AB17" s="117">
        <f>+VLOOKUP(B17,'Convocatoria Instrumental'!B25:AI182,27,0)</f>
        <v>0</v>
      </c>
      <c r="AC17" s="118">
        <f>+VLOOKUP(B17,'Convocatoria Instrumental'!B25:AI182,28,0)</f>
        <v>0</v>
      </c>
      <c r="AD17" s="118">
        <f>+VLOOKUP(B17,'Convocatoria Instrumental'!B25:AI182,29,0)</f>
        <v>0</v>
      </c>
      <c r="AE17" s="118">
        <f>+VLOOKUP(B17,'Convocatoria Instrumental'!B25:AI182,30,0)</f>
        <v>0</v>
      </c>
      <c r="AF17" s="118">
        <f>+VLOOKUP(B17,'Convocatoria Instrumental'!B25:AI182,31,0)</f>
        <v>0</v>
      </c>
      <c r="AG17" s="118">
        <f>+VLOOKUP(B17,'Convocatoria Instrumental'!B25:AI182,32,0)</f>
        <v>0</v>
      </c>
      <c r="AH17" s="118">
        <f>+VLOOKUP(B17,'Convocatoria Instrumental'!B25:AI182,33,0)</f>
        <v>0</v>
      </c>
      <c r="AI17" s="118">
        <f>+VLOOKUP(B17,'Convocatoria Instrumental'!B25:AI182,34,0)</f>
        <v>0</v>
      </c>
    </row>
    <row r="18" spans="1:35" ht="36" x14ac:dyDescent="0.25">
      <c r="A18" s="94">
        <f t="shared" si="0"/>
        <v>16</v>
      </c>
      <c r="B18" s="95" t="s">
        <v>74</v>
      </c>
      <c r="C18" s="96" t="s">
        <v>75</v>
      </c>
      <c r="D18" s="99" t="s">
        <v>184</v>
      </c>
      <c r="E18" s="94" t="s">
        <v>220</v>
      </c>
      <c r="F18" s="94" t="s">
        <v>440</v>
      </c>
      <c r="G18" s="94" t="s">
        <v>45</v>
      </c>
      <c r="H18" s="94">
        <v>15</v>
      </c>
      <c r="I18" s="118">
        <f>+VLOOKUP(B18,'Convocatoria Instrumental'!B26:AI183,8,0)</f>
        <v>0</v>
      </c>
      <c r="J18" s="118">
        <f>+VLOOKUP(B18,'Convocatoria Instrumental'!B26:AI183,9,0)</f>
        <v>0</v>
      </c>
      <c r="K18" s="118">
        <f>+VLOOKUP(B18,'Convocatoria Instrumental'!B26:AI183,10,0)</f>
        <v>0</v>
      </c>
      <c r="L18" s="118">
        <f>+VLOOKUP(B18,'Convocatoria Instrumental'!B26:AI183,11,0)</f>
        <v>0</v>
      </c>
      <c r="M18" s="118">
        <f>+VLOOKUP(B18,'Convocatoria Instrumental'!B26:AI183,12,0)</f>
        <v>0</v>
      </c>
      <c r="N18" s="118">
        <f>+VLOOKUP(B18,'Convocatoria Instrumental'!B26:AI183,13,0)</f>
        <v>0</v>
      </c>
      <c r="O18" s="118">
        <f>+VLOOKUP(B18,'Convocatoria Instrumental'!B26:AI183,14,0)</f>
        <v>0</v>
      </c>
      <c r="P18" s="118">
        <f>+VLOOKUP(B18,'Convocatoria Instrumental'!B26:AI183,15,0)</f>
        <v>0</v>
      </c>
      <c r="Q18" s="118">
        <f>+VLOOKUP(B18,'Convocatoria Instrumental'!B26:AI183,16,0)</f>
        <v>0</v>
      </c>
      <c r="R18" s="119">
        <f>+VLOOKUP(B18,'Convocatoria Instrumental'!B26:AI183,17,0)</f>
        <v>0</v>
      </c>
      <c r="S18" s="117">
        <f>+VLOOKUP(B18,'Convocatoria Instrumental'!B26:AI183,18,0)</f>
        <v>0</v>
      </c>
      <c r="T18" s="117">
        <f>+VLOOKUP(B18,'Convocatoria Instrumental'!B26:AI183,19,0)</f>
        <v>0</v>
      </c>
      <c r="U18" s="119">
        <f>+VLOOKUP(B18,'Convocatoria Instrumental'!B26:AI183,20,0)</f>
        <v>0</v>
      </c>
      <c r="V18" s="118">
        <f>+VLOOKUP(B18,'Convocatoria Instrumental'!B26:AI183,21,0)</f>
        <v>0</v>
      </c>
      <c r="W18" s="119">
        <f>+VLOOKUP(B18,'Convocatoria Instrumental'!B26:AI183,22,0)</f>
        <v>0</v>
      </c>
      <c r="X18" s="119">
        <f>+VLOOKUP(B18,'Convocatoria Instrumental'!B26:AI183,23,0)</f>
        <v>0</v>
      </c>
      <c r="Y18" s="118">
        <f>+VLOOKUP(B18,'Convocatoria Instrumental'!B26:AI183,24,0)</f>
        <v>0</v>
      </c>
      <c r="Z18" s="117">
        <f>+VLOOKUP(B18,'Convocatoria Instrumental'!B26:AI183,25,0)</f>
        <v>0</v>
      </c>
      <c r="AA18" s="117">
        <f>+VLOOKUP(B18,'Convocatoria Instrumental'!B26:AI183,26,0)</f>
        <v>0</v>
      </c>
      <c r="AB18" s="117">
        <f>+VLOOKUP(B18,'Convocatoria Instrumental'!B26:AI183,27,0)</f>
        <v>0</v>
      </c>
      <c r="AC18" s="118">
        <f>+VLOOKUP(B18,'Convocatoria Instrumental'!B26:AI183,28,0)</f>
        <v>0</v>
      </c>
      <c r="AD18" s="118">
        <f>+VLOOKUP(B18,'Convocatoria Instrumental'!B26:AI183,29,0)</f>
        <v>0</v>
      </c>
      <c r="AE18" s="118">
        <f>+VLOOKUP(B18,'Convocatoria Instrumental'!B26:AI183,30,0)</f>
        <v>0</v>
      </c>
      <c r="AF18" s="118">
        <f>+VLOOKUP(B18,'Convocatoria Instrumental'!B26:AI183,31,0)</f>
        <v>0</v>
      </c>
      <c r="AG18" s="118">
        <f>+VLOOKUP(B18,'Convocatoria Instrumental'!B26:AI183,32,0)</f>
        <v>0</v>
      </c>
      <c r="AH18" s="118">
        <f>+VLOOKUP(B18,'Convocatoria Instrumental'!B26:AI183,33,0)</f>
        <v>0</v>
      </c>
      <c r="AI18" s="118">
        <f>+VLOOKUP(B18,'Convocatoria Instrumental'!B26:AI183,34,0)</f>
        <v>0</v>
      </c>
    </row>
    <row r="19" spans="1:35" ht="36" x14ac:dyDescent="0.25">
      <c r="A19" s="94">
        <f t="shared" si="0"/>
        <v>17</v>
      </c>
      <c r="B19" s="95" t="s">
        <v>76</v>
      </c>
      <c r="C19" s="96" t="s">
        <v>75</v>
      </c>
      <c r="D19" s="97" t="s">
        <v>185</v>
      </c>
      <c r="E19" s="94" t="s">
        <v>220</v>
      </c>
      <c r="F19" s="94" t="s">
        <v>440</v>
      </c>
      <c r="G19" s="94" t="s">
        <v>45</v>
      </c>
      <c r="H19" s="94">
        <v>15</v>
      </c>
      <c r="I19" s="118">
        <f>+VLOOKUP(B19,'Convocatoria Instrumental'!B27:AI184,8,0)</f>
        <v>0</v>
      </c>
      <c r="J19" s="118">
        <f>+VLOOKUP(B19,'Convocatoria Instrumental'!B27:AI184,9,0)</f>
        <v>0</v>
      </c>
      <c r="K19" s="118">
        <f>+VLOOKUP(B19,'Convocatoria Instrumental'!B27:AI184,10,0)</f>
        <v>0</v>
      </c>
      <c r="L19" s="118">
        <f>+VLOOKUP(B19,'Convocatoria Instrumental'!B27:AI184,11,0)</f>
        <v>0</v>
      </c>
      <c r="M19" s="118">
        <f>+VLOOKUP(B19,'Convocatoria Instrumental'!B27:AI184,12,0)</f>
        <v>0</v>
      </c>
      <c r="N19" s="118">
        <f>+VLOOKUP(B19,'Convocatoria Instrumental'!B27:AI184,13,0)</f>
        <v>0</v>
      </c>
      <c r="O19" s="118">
        <f>+VLOOKUP(B19,'Convocatoria Instrumental'!B27:AI184,14,0)</f>
        <v>0</v>
      </c>
      <c r="P19" s="118">
        <f>+VLOOKUP(B19,'Convocatoria Instrumental'!B27:AI184,15,0)</f>
        <v>0</v>
      </c>
      <c r="Q19" s="118">
        <f>+VLOOKUP(B19,'Convocatoria Instrumental'!B27:AI184,16,0)</f>
        <v>0</v>
      </c>
      <c r="R19" s="119">
        <f>+VLOOKUP(B19,'Convocatoria Instrumental'!B27:AI184,17,0)</f>
        <v>0</v>
      </c>
      <c r="S19" s="117">
        <f>+VLOOKUP(B19,'Convocatoria Instrumental'!B27:AI184,18,0)</f>
        <v>0</v>
      </c>
      <c r="T19" s="117">
        <f>+VLOOKUP(B19,'Convocatoria Instrumental'!B27:AI184,19,0)</f>
        <v>0</v>
      </c>
      <c r="U19" s="119">
        <f>+VLOOKUP(B19,'Convocatoria Instrumental'!B27:AI184,20,0)</f>
        <v>0</v>
      </c>
      <c r="V19" s="118">
        <f>+VLOOKUP(B19,'Convocatoria Instrumental'!B27:AI184,21,0)</f>
        <v>0</v>
      </c>
      <c r="W19" s="119">
        <f>+VLOOKUP(B19,'Convocatoria Instrumental'!B27:AI184,22,0)</f>
        <v>0</v>
      </c>
      <c r="X19" s="119">
        <f>+VLOOKUP(B19,'Convocatoria Instrumental'!B27:AI184,23,0)</f>
        <v>0</v>
      </c>
      <c r="Y19" s="118">
        <f>+VLOOKUP(B19,'Convocatoria Instrumental'!B27:AI184,24,0)</f>
        <v>0</v>
      </c>
      <c r="Z19" s="117">
        <f>+VLOOKUP(B19,'Convocatoria Instrumental'!B27:AI184,25,0)</f>
        <v>0</v>
      </c>
      <c r="AA19" s="117">
        <f>+VLOOKUP(B19,'Convocatoria Instrumental'!B27:AI184,26,0)</f>
        <v>0</v>
      </c>
      <c r="AB19" s="117">
        <f>+VLOOKUP(B19,'Convocatoria Instrumental'!B27:AI184,27,0)</f>
        <v>0</v>
      </c>
      <c r="AC19" s="118">
        <f>+VLOOKUP(B19,'Convocatoria Instrumental'!B27:AI184,28,0)</f>
        <v>0</v>
      </c>
      <c r="AD19" s="118">
        <f>+VLOOKUP(B19,'Convocatoria Instrumental'!B27:AI184,29,0)</f>
        <v>0</v>
      </c>
      <c r="AE19" s="118">
        <f>+VLOOKUP(B19,'Convocatoria Instrumental'!B27:AI184,30,0)</f>
        <v>0</v>
      </c>
      <c r="AF19" s="118">
        <f>+VLOOKUP(B19,'Convocatoria Instrumental'!B27:AI184,31,0)</f>
        <v>0</v>
      </c>
      <c r="AG19" s="118">
        <f>+VLOOKUP(B19,'Convocatoria Instrumental'!B27:AI184,32,0)</f>
        <v>0</v>
      </c>
      <c r="AH19" s="118">
        <f>+VLOOKUP(B19,'Convocatoria Instrumental'!B27:AI184,33,0)</f>
        <v>0</v>
      </c>
      <c r="AI19" s="118">
        <f>+VLOOKUP(B19,'Convocatoria Instrumental'!B27:AI184,34,0)</f>
        <v>0</v>
      </c>
    </row>
    <row r="20" spans="1:35" ht="36" x14ac:dyDescent="0.25">
      <c r="A20" s="94">
        <f t="shared" si="0"/>
        <v>18</v>
      </c>
      <c r="B20" s="95" t="s">
        <v>77</v>
      </c>
      <c r="C20" s="96" t="s">
        <v>78</v>
      </c>
      <c r="D20" s="99" t="s">
        <v>184</v>
      </c>
      <c r="E20" s="94" t="s">
        <v>220</v>
      </c>
      <c r="F20" s="94" t="s">
        <v>440</v>
      </c>
      <c r="G20" s="94" t="s">
        <v>45</v>
      </c>
      <c r="H20" s="94">
        <v>15</v>
      </c>
      <c r="I20" s="118">
        <f>+VLOOKUP(B20,'Convocatoria Instrumental'!B28:AI185,8,0)</f>
        <v>0</v>
      </c>
      <c r="J20" s="118">
        <f>+VLOOKUP(B20,'Convocatoria Instrumental'!B28:AI185,9,0)</f>
        <v>0</v>
      </c>
      <c r="K20" s="118">
        <f>+VLOOKUP(B20,'Convocatoria Instrumental'!B28:AI185,10,0)</f>
        <v>0</v>
      </c>
      <c r="L20" s="118">
        <f>+VLOOKUP(B20,'Convocatoria Instrumental'!B28:AI185,11,0)</f>
        <v>0</v>
      </c>
      <c r="M20" s="118">
        <f>+VLOOKUP(B20,'Convocatoria Instrumental'!B28:AI185,12,0)</f>
        <v>0</v>
      </c>
      <c r="N20" s="118">
        <f>+VLOOKUP(B20,'Convocatoria Instrumental'!B28:AI185,13,0)</f>
        <v>0</v>
      </c>
      <c r="O20" s="118">
        <f>+VLOOKUP(B20,'Convocatoria Instrumental'!B28:AI185,14,0)</f>
        <v>0</v>
      </c>
      <c r="P20" s="118">
        <f>+VLOOKUP(B20,'Convocatoria Instrumental'!B28:AI185,15,0)</f>
        <v>0</v>
      </c>
      <c r="Q20" s="118">
        <f>+VLOOKUP(B20,'Convocatoria Instrumental'!B28:AI185,16,0)</f>
        <v>0</v>
      </c>
      <c r="R20" s="119">
        <f>+VLOOKUP(B20,'Convocatoria Instrumental'!B28:AI185,17,0)</f>
        <v>0</v>
      </c>
      <c r="S20" s="117">
        <f>+VLOOKUP(B20,'Convocatoria Instrumental'!B28:AI185,18,0)</f>
        <v>0</v>
      </c>
      <c r="T20" s="117">
        <f>+VLOOKUP(B20,'Convocatoria Instrumental'!B28:AI185,19,0)</f>
        <v>0</v>
      </c>
      <c r="U20" s="119">
        <f>+VLOOKUP(B20,'Convocatoria Instrumental'!B28:AI185,20,0)</f>
        <v>0</v>
      </c>
      <c r="V20" s="118">
        <f>+VLOOKUP(B20,'Convocatoria Instrumental'!B28:AI185,21,0)</f>
        <v>0</v>
      </c>
      <c r="W20" s="119">
        <f>+VLOOKUP(B20,'Convocatoria Instrumental'!B28:AI185,22,0)</f>
        <v>0</v>
      </c>
      <c r="X20" s="119">
        <f>+VLOOKUP(B20,'Convocatoria Instrumental'!B28:AI185,23,0)</f>
        <v>0</v>
      </c>
      <c r="Y20" s="118">
        <f>+VLOOKUP(B20,'Convocatoria Instrumental'!B28:AI185,24,0)</f>
        <v>0</v>
      </c>
      <c r="Z20" s="117">
        <f>+VLOOKUP(B20,'Convocatoria Instrumental'!B28:AI185,25,0)</f>
        <v>0</v>
      </c>
      <c r="AA20" s="117">
        <f>+VLOOKUP(B20,'Convocatoria Instrumental'!B28:AI185,26,0)</f>
        <v>0</v>
      </c>
      <c r="AB20" s="117">
        <f>+VLOOKUP(B20,'Convocatoria Instrumental'!B28:AI185,27,0)</f>
        <v>0</v>
      </c>
      <c r="AC20" s="118">
        <f>+VLOOKUP(B20,'Convocatoria Instrumental'!B28:AI185,28,0)</f>
        <v>0</v>
      </c>
      <c r="AD20" s="118">
        <f>+VLOOKUP(B20,'Convocatoria Instrumental'!B28:AI185,29,0)</f>
        <v>0</v>
      </c>
      <c r="AE20" s="118">
        <f>+VLOOKUP(B20,'Convocatoria Instrumental'!B28:AI185,30,0)</f>
        <v>0</v>
      </c>
      <c r="AF20" s="118">
        <f>+VLOOKUP(B20,'Convocatoria Instrumental'!B28:AI185,31,0)</f>
        <v>0</v>
      </c>
      <c r="AG20" s="118">
        <f>+VLOOKUP(B20,'Convocatoria Instrumental'!B28:AI185,32,0)</f>
        <v>0</v>
      </c>
      <c r="AH20" s="118">
        <f>+VLOOKUP(B20,'Convocatoria Instrumental'!B28:AI185,33,0)</f>
        <v>0</v>
      </c>
      <c r="AI20" s="118">
        <f>+VLOOKUP(B20,'Convocatoria Instrumental'!B28:AI185,34,0)</f>
        <v>0</v>
      </c>
    </row>
    <row r="21" spans="1:35" ht="36" x14ac:dyDescent="0.25">
      <c r="A21" s="94">
        <f t="shared" si="0"/>
        <v>19</v>
      </c>
      <c r="B21" s="95" t="s">
        <v>79</v>
      </c>
      <c r="C21" s="96" t="s">
        <v>78</v>
      </c>
      <c r="D21" s="97" t="s">
        <v>185</v>
      </c>
      <c r="E21" s="94" t="s">
        <v>220</v>
      </c>
      <c r="F21" s="94" t="s">
        <v>440</v>
      </c>
      <c r="G21" s="94" t="s">
        <v>45</v>
      </c>
      <c r="H21" s="94">
        <v>15</v>
      </c>
      <c r="I21" s="118">
        <f>+VLOOKUP(B21,'Convocatoria Instrumental'!B29:AI186,8,0)</f>
        <v>0</v>
      </c>
      <c r="J21" s="118">
        <f>+VLOOKUP(B21,'Convocatoria Instrumental'!B29:AI186,9,0)</f>
        <v>0</v>
      </c>
      <c r="K21" s="118">
        <f>+VLOOKUP(B21,'Convocatoria Instrumental'!B29:AI186,10,0)</f>
        <v>0</v>
      </c>
      <c r="L21" s="118">
        <f>+VLOOKUP(B21,'Convocatoria Instrumental'!B29:AI186,11,0)</f>
        <v>0</v>
      </c>
      <c r="M21" s="118">
        <f>+VLOOKUP(B21,'Convocatoria Instrumental'!B29:AI186,12,0)</f>
        <v>0</v>
      </c>
      <c r="N21" s="118">
        <f>+VLOOKUP(B21,'Convocatoria Instrumental'!B29:AI186,13,0)</f>
        <v>0</v>
      </c>
      <c r="O21" s="118">
        <f>+VLOOKUP(B21,'Convocatoria Instrumental'!B29:AI186,14,0)</f>
        <v>0</v>
      </c>
      <c r="P21" s="118">
        <f>+VLOOKUP(B21,'Convocatoria Instrumental'!B29:AI186,15,0)</f>
        <v>0</v>
      </c>
      <c r="Q21" s="118">
        <f>+VLOOKUP(B21,'Convocatoria Instrumental'!B29:AI186,16,0)</f>
        <v>0</v>
      </c>
      <c r="R21" s="119">
        <f>+VLOOKUP(B21,'Convocatoria Instrumental'!B29:AI186,17,0)</f>
        <v>0</v>
      </c>
      <c r="S21" s="117">
        <f>+VLOOKUP(B21,'Convocatoria Instrumental'!B29:AI186,18,0)</f>
        <v>0</v>
      </c>
      <c r="T21" s="117">
        <f>+VLOOKUP(B21,'Convocatoria Instrumental'!B29:AI186,19,0)</f>
        <v>0</v>
      </c>
      <c r="U21" s="119">
        <f>+VLOOKUP(B21,'Convocatoria Instrumental'!B29:AI186,20,0)</f>
        <v>0</v>
      </c>
      <c r="V21" s="118">
        <f>+VLOOKUP(B21,'Convocatoria Instrumental'!B29:AI186,21,0)</f>
        <v>0</v>
      </c>
      <c r="W21" s="119">
        <f>+VLOOKUP(B21,'Convocatoria Instrumental'!B29:AI186,22,0)</f>
        <v>0</v>
      </c>
      <c r="X21" s="119">
        <f>+VLOOKUP(B21,'Convocatoria Instrumental'!B29:AI186,23,0)</f>
        <v>0</v>
      </c>
      <c r="Y21" s="118">
        <f>+VLOOKUP(B21,'Convocatoria Instrumental'!B29:AI186,24,0)</f>
        <v>0</v>
      </c>
      <c r="Z21" s="117">
        <f>+VLOOKUP(B21,'Convocatoria Instrumental'!B29:AI186,25,0)</f>
        <v>0</v>
      </c>
      <c r="AA21" s="117">
        <f>+VLOOKUP(B21,'Convocatoria Instrumental'!B29:AI186,26,0)</f>
        <v>0</v>
      </c>
      <c r="AB21" s="117">
        <f>+VLOOKUP(B21,'Convocatoria Instrumental'!B29:AI186,27,0)</f>
        <v>0</v>
      </c>
      <c r="AC21" s="118">
        <f>+VLOOKUP(B21,'Convocatoria Instrumental'!B29:AI186,28,0)</f>
        <v>0</v>
      </c>
      <c r="AD21" s="118">
        <f>+VLOOKUP(B21,'Convocatoria Instrumental'!B29:AI186,29,0)</f>
        <v>0</v>
      </c>
      <c r="AE21" s="118">
        <f>+VLOOKUP(B21,'Convocatoria Instrumental'!B29:AI186,30,0)</f>
        <v>0</v>
      </c>
      <c r="AF21" s="118">
        <f>+VLOOKUP(B21,'Convocatoria Instrumental'!B29:AI186,31,0)</f>
        <v>0</v>
      </c>
      <c r="AG21" s="118">
        <f>+VLOOKUP(B21,'Convocatoria Instrumental'!B29:AI186,32,0)</f>
        <v>0</v>
      </c>
      <c r="AH21" s="118">
        <f>+VLOOKUP(B21,'Convocatoria Instrumental'!B29:AI186,33,0)</f>
        <v>0</v>
      </c>
      <c r="AI21" s="118">
        <f>+VLOOKUP(B21,'Convocatoria Instrumental'!B29:AI186,34,0)</f>
        <v>0</v>
      </c>
    </row>
    <row r="22" spans="1:35" x14ac:dyDescent="0.25">
      <c r="A22" s="94">
        <f t="shared" si="0"/>
        <v>20</v>
      </c>
      <c r="B22" s="95" t="s">
        <v>80</v>
      </c>
      <c r="C22" s="96" t="s">
        <v>81</v>
      </c>
      <c r="D22" s="99" t="s">
        <v>186</v>
      </c>
      <c r="E22" s="94" t="s">
        <v>220</v>
      </c>
      <c r="F22" s="94" t="s">
        <v>440</v>
      </c>
      <c r="G22" s="94" t="s">
        <v>45</v>
      </c>
      <c r="H22" s="94">
        <v>10</v>
      </c>
      <c r="I22" s="118">
        <f>+VLOOKUP(B22,'Convocatoria Instrumental'!B30:AI187,8,0)</f>
        <v>0</v>
      </c>
      <c r="J22" s="118">
        <f>+VLOOKUP(B22,'Convocatoria Instrumental'!B30:AI187,9,0)</f>
        <v>0</v>
      </c>
      <c r="K22" s="118">
        <f>+VLOOKUP(B22,'Convocatoria Instrumental'!B30:AI187,10,0)</f>
        <v>0</v>
      </c>
      <c r="L22" s="118">
        <f>+VLOOKUP(B22,'Convocatoria Instrumental'!B30:AI187,11,0)</f>
        <v>0</v>
      </c>
      <c r="M22" s="118">
        <f>+VLOOKUP(B22,'Convocatoria Instrumental'!B30:AI187,12,0)</f>
        <v>0</v>
      </c>
      <c r="N22" s="118">
        <f>+VLOOKUP(B22,'Convocatoria Instrumental'!B30:AI187,13,0)</f>
        <v>0</v>
      </c>
      <c r="O22" s="118">
        <f>+VLOOKUP(B22,'Convocatoria Instrumental'!B30:AI187,14,0)</f>
        <v>0</v>
      </c>
      <c r="P22" s="118">
        <f>+VLOOKUP(B22,'Convocatoria Instrumental'!B30:AI187,15,0)</f>
        <v>0</v>
      </c>
      <c r="Q22" s="118">
        <f>+VLOOKUP(B22,'Convocatoria Instrumental'!B30:AI187,16,0)</f>
        <v>0</v>
      </c>
      <c r="R22" s="119">
        <f>+VLOOKUP(B22,'Convocatoria Instrumental'!B30:AI187,17,0)</f>
        <v>0</v>
      </c>
      <c r="S22" s="117">
        <f>+VLOOKUP(B22,'Convocatoria Instrumental'!B30:AI187,18,0)</f>
        <v>0</v>
      </c>
      <c r="T22" s="117">
        <f>+VLOOKUP(B22,'Convocatoria Instrumental'!B30:AI187,19,0)</f>
        <v>0</v>
      </c>
      <c r="U22" s="119">
        <f>+VLOOKUP(B22,'Convocatoria Instrumental'!B30:AI187,20,0)</f>
        <v>0</v>
      </c>
      <c r="V22" s="118">
        <f>+VLOOKUP(B22,'Convocatoria Instrumental'!B30:AI187,21,0)</f>
        <v>0</v>
      </c>
      <c r="W22" s="119">
        <f>+VLOOKUP(B22,'Convocatoria Instrumental'!B30:AI187,22,0)</f>
        <v>0</v>
      </c>
      <c r="X22" s="119">
        <f>+VLOOKUP(B22,'Convocatoria Instrumental'!B30:AI187,23,0)</f>
        <v>0</v>
      </c>
      <c r="Y22" s="118">
        <f>+VLOOKUP(B22,'Convocatoria Instrumental'!B30:AI187,24,0)</f>
        <v>0</v>
      </c>
      <c r="Z22" s="117">
        <f>+VLOOKUP(B22,'Convocatoria Instrumental'!B30:AI187,25,0)</f>
        <v>0</v>
      </c>
      <c r="AA22" s="117">
        <f>+VLOOKUP(B22,'Convocatoria Instrumental'!B30:AI187,26,0)</f>
        <v>0</v>
      </c>
      <c r="AB22" s="117">
        <f>+VLOOKUP(B22,'Convocatoria Instrumental'!B30:AI187,27,0)</f>
        <v>0</v>
      </c>
      <c r="AC22" s="118">
        <f>+VLOOKUP(B22,'Convocatoria Instrumental'!B30:AI187,28,0)</f>
        <v>0</v>
      </c>
      <c r="AD22" s="118">
        <f>+VLOOKUP(B22,'Convocatoria Instrumental'!B30:AI187,29,0)</f>
        <v>0</v>
      </c>
      <c r="AE22" s="118">
        <f>+VLOOKUP(B22,'Convocatoria Instrumental'!B30:AI187,30,0)</f>
        <v>0</v>
      </c>
      <c r="AF22" s="118">
        <f>+VLOOKUP(B22,'Convocatoria Instrumental'!B30:AI187,31,0)</f>
        <v>0</v>
      </c>
      <c r="AG22" s="118">
        <f>+VLOOKUP(B22,'Convocatoria Instrumental'!B30:AI187,32,0)</f>
        <v>0</v>
      </c>
      <c r="AH22" s="118">
        <f>+VLOOKUP(B22,'Convocatoria Instrumental'!B30:AI187,33,0)</f>
        <v>0</v>
      </c>
      <c r="AI22" s="118">
        <f>+VLOOKUP(B22,'Convocatoria Instrumental'!B30:AI187,34,0)</f>
        <v>0</v>
      </c>
    </row>
    <row r="23" spans="1:35" ht="60" x14ac:dyDescent="0.25">
      <c r="A23" s="94">
        <f t="shared" si="0"/>
        <v>21</v>
      </c>
      <c r="B23" s="95" t="s">
        <v>82</v>
      </c>
      <c r="C23" s="96" t="s">
        <v>83</v>
      </c>
      <c r="D23" s="99" t="s">
        <v>187</v>
      </c>
      <c r="E23" s="94" t="s">
        <v>220</v>
      </c>
      <c r="F23" s="94" t="s">
        <v>440</v>
      </c>
      <c r="G23" s="94" t="s">
        <v>45</v>
      </c>
      <c r="H23" s="94">
        <v>10</v>
      </c>
      <c r="I23" s="118">
        <f>+VLOOKUP(B23,'Convocatoria Instrumental'!B31:AI188,8,0)</f>
        <v>0</v>
      </c>
      <c r="J23" s="118">
        <f>+VLOOKUP(B23,'Convocatoria Instrumental'!B31:AI188,9,0)</f>
        <v>0</v>
      </c>
      <c r="K23" s="118">
        <f>+VLOOKUP(B23,'Convocatoria Instrumental'!B31:AI188,10,0)</f>
        <v>0</v>
      </c>
      <c r="L23" s="118">
        <f>+VLOOKUP(B23,'Convocatoria Instrumental'!B31:AI188,11,0)</f>
        <v>0</v>
      </c>
      <c r="M23" s="118">
        <f>+VLOOKUP(B23,'Convocatoria Instrumental'!B31:AI188,12,0)</f>
        <v>0</v>
      </c>
      <c r="N23" s="118">
        <f>+VLOOKUP(B23,'Convocatoria Instrumental'!B31:AI188,13,0)</f>
        <v>0</v>
      </c>
      <c r="O23" s="118">
        <f>+VLOOKUP(B23,'Convocatoria Instrumental'!B31:AI188,14,0)</f>
        <v>0</v>
      </c>
      <c r="P23" s="118">
        <f>+VLOOKUP(B23,'Convocatoria Instrumental'!B31:AI188,15,0)</f>
        <v>0</v>
      </c>
      <c r="Q23" s="118">
        <f>+VLOOKUP(B23,'Convocatoria Instrumental'!B31:AI188,16,0)</f>
        <v>0</v>
      </c>
      <c r="R23" s="119">
        <f>+VLOOKUP(B23,'Convocatoria Instrumental'!B31:AI188,17,0)</f>
        <v>0</v>
      </c>
      <c r="S23" s="117">
        <f>+VLOOKUP(B23,'Convocatoria Instrumental'!B31:AI188,18,0)</f>
        <v>0</v>
      </c>
      <c r="T23" s="117">
        <f>+VLOOKUP(B23,'Convocatoria Instrumental'!B31:AI188,19,0)</f>
        <v>0</v>
      </c>
      <c r="U23" s="119">
        <f>+VLOOKUP(B23,'Convocatoria Instrumental'!B31:AI188,20,0)</f>
        <v>0</v>
      </c>
      <c r="V23" s="118">
        <f>+VLOOKUP(B23,'Convocatoria Instrumental'!B31:AI188,21,0)</f>
        <v>0</v>
      </c>
      <c r="W23" s="119">
        <f>+VLOOKUP(B23,'Convocatoria Instrumental'!B31:AI188,22,0)</f>
        <v>0</v>
      </c>
      <c r="X23" s="119">
        <f>+VLOOKUP(B23,'Convocatoria Instrumental'!B31:AI188,23,0)</f>
        <v>0</v>
      </c>
      <c r="Y23" s="118">
        <f>+VLOOKUP(B23,'Convocatoria Instrumental'!B31:AI188,24,0)</f>
        <v>0</v>
      </c>
      <c r="Z23" s="117">
        <f>+VLOOKUP(B23,'Convocatoria Instrumental'!B31:AI188,25,0)</f>
        <v>0</v>
      </c>
      <c r="AA23" s="117">
        <f>+VLOOKUP(B23,'Convocatoria Instrumental'!B31:AI188,26,0)</f>
        <v>0</v>
      </c>
      <c r="AB23" s="117">
        <f>+VLOOKUP(B23,'Convocatoria Instrumental'!B31:AI188,27,0)</f>
        <v>0</v>
      </c>
      <c r="AC23" s="118">
        <f>+VLOOKUP(B23,'Convocatoria Instrumental'!B31:AI188,28,0)</f>
        <v>0</v>
      </c>
      <c r="AD23" s="118">
        <f>+VLOOKUP(B23,'Convocatoria Instrumental'!B31:AI188,29,0)</f>
        <v>0</v>
      </c>
      <c r="AE23" s="118">
        <f>+VLOOKUP(B23,'Convocatoria Instrumental'!B31:AI188,30,0)</f>
        <v>0</v>
      </c>
      <c r="AF23" s="118">
        <f>+VLOOKUP(B23,'Convocatoria Instrumental'!B31:AI188,31,0)</f>
        <v>0</v>
      </c>
      <c r="AG23" s="118">
        <f>+VLOOKUP(B23,'Convocatoria Instrumental'!B31:AI188,32,0)</f>
        <v>0</v>
      </c>
      <c r="AH23" s="118">
        <f>+VLOOKUP(B23,'Convocatoria Instrumental'!B31:AI188,33,0)</f>
        <v>0</v>
      </c>
      <c r="AI23" s="118">
        <f>+VLOOKUP(B23,'Convocatoria Instrumental'!B31:AI188,34,0)</f>
        <v>0</v>
      </c>
    </row>
    <row r="24" spans="1:35" ht="60" x14ac:dyDescent="0.25">
      <c r="A24" s="94">
        <f t="shared" si="0"/>
        <v>22</v>
      </c>
      <c r="B24" s="95" t="s">
        <v>84</v>
      </c>
      <c r="C24" s="96" t="s">
        <v>85</v>
      </c>
      <c r="D24" s="99" t="s">
        <v>188</v>
      </c>
      <c r="E24" s="94" t="s">
        <v>220</v>
      </c>
      <c r="F24" s="94" t="s">
        <v>440</v>
      </c>
      <c r="G24" s="94" t="s">
        <v>45</v>
      </c>
      <c r="H24" s="94">
        <v>10</v>
      </c>
      <c r="I24" s="118">
        <f>+VLOOKUP(B24,'Convocatoria Instrumental'!B32:AI189,8,0)</f>
        <v>0</v>
      </c>
      <c r="J24" s="118">
        <f>+VLOOKUP(B24,'Convocatoria Instrumental'!B32:AI189,9,0)</f>
        <v>0</v>
      </c>
      <c r="K24" s="118">
        <f>+VLOOKUP(B24,'Convocatoria Instrumental'!B32:AI189,10,0)</f>
        <v>0</v>
      </c>
      <c r="L24" s="118">
        <f>+VLOOKUP(B24,'Convocatoria Instrumental'!B32:AI189,11,0)</f>
        <v>0</v>
      </c>
      <c r="M24" s="118">
        <f>+VLOOKUP(B24,'Convocatoria Instrumental'!B32:AI189,12,0)</f>
        <v>0</v>
      </c>
      <c r="N24" s="118">
        <f>+VLOOKUP(B24,'Convocatoria Instrumental'!B32:AI189,13,0)</f>
        <v>0</v>
      </c>
      <c r="O24" s="118">
        <f>+VLOOKUP(B24,'Convocatoria Instrumental'!B32:AI189,14,0)</f>
        <v>0</v>
      </c>
      <c r="P24" s="118">
        <f>+VLOOKUP(B24,'Convocatoria Instrumental'!B32:AI189,15,0)</f>
        <v>0</v>
      </c>
      <c r="Q24" s="118">
        <f>+VLOOKUP(B24,'Convocatoria Instrumental'!B32:AI189,16,0)</f>
        <v>0</v>
      </c>
      <c r="R24" s="119">
        <f>+VLOOKUP(B24,'Convocatoria Instrumental'!B32:AI189,17,0)</f>
        <v>0</v>
      </c>
      <c r="S24" s="117">
        <f>+VLOOKUP(B24,'Convocatoria Instrumental'!B32:AI189,18,0)</f>
        <v>0</v>
      </c>
      <c r="T24" s="117">
        <f>+VLOOKUP(B24,'Convocatoria Instrumental'!B32:AI189,19,0)</f>
        <v>0</v>
      </c>
      <c r="U24" s="119">
        <f>+VLOOKUP(B24,'Convocatoria Instrumental'!B32:AI189,20,0)</f>
        <v>0</v>
      </c>
      <c r="V24" s="118">
        <f>+VLOOKUP(B24,'Convocatoria Instrumental'!B32:AI189,21,0)</f>
        <v>0</v>
      </c>
      <c r="W24" s="119">
        <f>+VLOOKUP(B24,'Convocatoria Instrumental'!B32:AI189,22,0)</f>
        <v>0</v>
      </c>
      <c r="X24" s="119">
        <f>+VLOOKUP(B24,'Convocatoria Instrumental'!B32:AI189,23,0)</f>
        <v>0</v>
      </c>
      <c r="Y24" s="118">
        <f>+VLOOKUP(B24,'Convocatoria Instrumental'!B32:AI189,24,0)</f>
        <v>0</v>
      </c>
      <c r="Z24" s="117">
        <f>+VLOOKUP(B24,'Convocatoria Instrumental'!B32:AI189,25,0)</f>
        <v>0</v>
      </c>
      <c r="AA24" s="117">
        <f>+VLOOKUP(B24,'Convocatoria Instrumental'!B32:AI189,26,0)</f>
        <v>0</v>
      </c>
      <c r="AB24" s="117">
        <f>+VLOOKUP(B24,'Convocatoria Instrumental'!B32:AI189,27,0)</f>
        <v>0</v>
      </c>
      <c r="AC24" s="118">
        <f>+VLOOKUP(B24,'Convocatoria Instrumental'!B32:AI189,28,0)</f>
        <v>0</v>
      </c>
      <c r="AD24" s="118">
        <f>+VLOOKUP(B24,'Convocatoria Instrumental'!B32:AI189,29,0)</f>
        <v>0</v>
      </c>
      <c r="AE24" s="118">
        <f>+VLOOKUP(B24,'Convocatoria Instrumental'!B32:AI189,30,0)</f>
        <v>0</v>
      </c>
      <c r="AF24" s="118">
        <f>+VLOOKUP(B24,'Convocatoria Instrumental'!B32:AI189,31,0)</f>
        <v>0</v>
      </c>
      <c r="AG24" s="118">
        <f>+VLOOKUP(B24,'Convocatoria Instrumental'!B32:AI189,32,0)</f>
        <v>0</v>
      </c>
      <c r="AH24" s="118">
        <f>+VLOOKUP(B24,'Convocatoria Instrumental'!B32:AI189,33,0)</f>
        <v>0</v>
      </c>
      <c r="AI24" s="118">
        <f>+VLOOKUP(B24,'Convocatoria Instrumental'!B32:AI189,34,0)</f>
        <v>0</v>
      </c>
    </row>
    <row r="25" spans="1:35" ht="72" x14ac:dyDescent="0.25">
      <c r="A25" s="94">
        <f t="shared" si="0"/>
        <v>23</v>
      </c>
      <c r="B25" s="95" t="s">
        <v>86</v>
      </c>
      <c r="C25" s="96" t="s">
        <v>87</v>
      </c>
      <c r="D25" s="99" t="s">
        <v>188</v>
      </c>
      <c r="E25" s="94" t="s">
        <v>220</v>
      </c>
      <c r="F25" s="94" t="s">
        <v>440</v>
      </c>
      <c r="G25" s="94" t="s">
        <v>45</v>
      </c>
      <c r="H25" s="94">
        <v>10</v>
      </c>
      <c r="I25" s="118">
        <f>+VLOOKUP(B25,'Convocatoria Instrumental'!B33:AI190,8,0)</f>
        <v>0</v>
      </c>
      <c r="J25" s="118">
        <f>+VLOOKUP(B25,'Convocatoria Instrumental'!B33:AI190,9,0)</f>
        <v>0</v>
      </c>
      <c r="K25" s="118">
        <f>+VLOOKUP(B25,'Convocatoria Instrumental'!B33:AI190,10,0)</f>
        <v>0</v>
      </c>
      <c r="L25" s="118">
        <f>+VLOOKUP(B25,'Convocatoria Instrumental'!B33:AI190,11,0)</f>
        <v>0</v>
      </c>
      <c r="M25" s="118">
        <f>+VLOOKUP(B25,'Convocatoria Instrumental'!B33:AI190,12,0)</f>
        <v>0</v>
      </c>
      <c r="N25" s="118">
        <f>+VLOOKUP(B25,'Convocatoria Instrumental'!B33:AI190,13,0)</f>
        <v>0</v>
      </c>
      <c r="O25" s="118">
        <f>+VLOOKUP(B25,'Convocatoria Instrumental'!B33:AI190,14,0)</f>
        <v>0</v>
      </c>
      <c r="P25" s="118">
        <f>+VLOOKUP(B25,'Convocatoria Instrumental'!B33:AI190,15,0)</f>
        <v>0</v>
      </c>
      <c r="Q25" s="118">
        <f>+VLOOKUP(B25,'Convocatoria Instrumental'!B33:AI190,16,0)</f>
        <v>0</v>
      </c>
      <c r="R25" s="119">
        <f>+VLOOKUP(B25,'Convocatoria Instrumental'!B33:AI190,17,0)</f>
        <v>0</v>
      </c>
      <c r="S25" s="117">
        <f>+VLOOKUP(B25,'Convocatoria Instrumental'!B33:AI190,18,0)</f>
        <v>0</v>
      </c>
      <c r="T25" s="117">
        <f>+VLOOKUP(B25,'Convocatoria Instrumental'!B33:AI190,19,0)</f>
        <v>0</v>
      </c>
      <c r="U25" s="119">
        <f>+VLOOKUP(B25,'Convocatoria Instrumental'!B33:AI190,20,0)</f>
        <v>0</v>
      </c>
      <c r="V25" s="118">
        <f>+VLOOKUP(B25,'Convocatoria Instrumental'!B33:AI190,21,0)</f>
        <v>0</v>
      </c>
      <c r="W25" s="119">
        <f>+VLOOKUP(B25,'Convocatoria Instrumental'!B33:AI190,22,0)</f>
        <v>0</v>
      </c>
      <c r="X25" s="119">
        <f>+VLOOKUP(B25,'Convocatoria Instrumental'!B33:AI190,23,0)</f>
        <v>0</v>
      </c>
      <c r="Y25" s="118">
        <f>+VLOOKUP(B25,'Convocatoria Instrumental'!B33:AI190,24,0)</f>
        <v>0</v>
      </c>
      <c r="Z25" s="117">
        <f>+VLOOKUP(B25,'Convocatoria Instrumental'!B33:AI190,25,0)</f>
        <v>0</v>
      </c>
      <c r="AA25" s="117">
        <f>+VLOOKUP(B25,'Convocatoria Instrumental'!B33:AI190,26,0)</f>
        <v>0</v>
      </c>
      <c r="AB25" s="117">
        <f>+VLOOKUP(B25,'Convocatoria Instrumental'!B33:AI190,27,0)</f>
        <v>0</v>
      </c>
      <c r="AC25" s="118">
        <f>+VLOOKUP(B25,'Convocatoria Instrumental'!B33:AI190,28,0)</f>
        <v>0</v>
      </c>
      <c r="AD25" s="118">
        <f>+VLOOKUP(B25,'Convocatoria Instrumental'!B33:AI190,29,0)</f>
        <v>0</v>
      </c>
      <c r="AE25" s="118">
        <f>+VLOOKUP(B25,'Convocatoria Instrumental'!B33:AI190,30,0)</f>
        <v>0</v>
      </c>
      <c r="AF25" s="118">
        <f>+VLOOKUP(B25,'Convocatoria Instrumental'!B33:AI190,31,0)</f>
        <v>0</v>
      </c>
      <c r="AG25" s="118">
        <f>+VLOOKUP(B25,'Convocatoria Instrumental'!B33:AI190,32,0)</f>
        <v>0</v>
      </c>
      <c r="AH25" s="118">
        <f>+VLOOKUP(B25,'Convocatoria Instrumental'!B33:AI190,33,0)</f>
        <v>0</v>
      </c>
      <c r="AI25" s="118">
        <f>+VLOOKUP(B25,'Convocatoria Instrumental'!B33:AI190,34,0)</f>
        <v>0</v>
      </c>
    </row>
    <row r="26" spans="1:35" ht="36" x14ac:dyDescent="0.25">
      <c r="A26" s="94">
        <f t="shared" si="0"/>
        <v>24</v>
      </c>
      <c r="B26" s="95" t="s">
        <v>88</v>
      </c>
      <c r="C26" s="96" t="s">
        <v>89</v>
      </c>
      <c r="D26" s="97" t="s">
        <v>189</v>
      </c>
      <c r="E26" s="94" t="s">
        <v>220</v>
      </c>
      <c r="F26" s="94" t="s">
        <v>440</v>
      </c>
      <c r="G26" s="94" t="s">
        <v>45</v>
      </c>
      <c r="H26" s="94">
        <v>6</v>
      </c>
      <c r="I26" s="118">
        <f>+VLOOKUP(B26,'Convocatoria Instrumental'!B34:AI191,8,0)</f>
        <v>0</v>
      </c>
      <c r="J26" s="118">
        <f>+VLOOKUP(B26,'Convocatoria Instrumental'!B34:AI191,9,0)</f>
        <v>0</v>
      </c>
      <c r="K26" s="118">
        <f>+VLOOKUP(B26,'Convocatoria Instrumental'!B34:AI191,10,0)</f>
        <v>0</v>
      </c>
      <c r="L26" s="118">
        <f>+VLOOKUP(B26,'Convocatoria Instrumental'!B34:AI191,11,0)</f>
        <v>0</v>
      </c>
      <c r="M26" s="118">
        <f>+VLOOKUP(B26,'Convocatoria Instrumental'!B34:AI191,12,0)</f>
        <v>0</v>
      </c>
      <c r="N26" s="118">
        <f>+VLOOKUP(B26,'Convocatoria Instrumental'!B34:AI191,13,0)</f>
        <v>0</v>
      </c>
      <c r="O26" s="118">
        <f>+VLOOKUP(B26,'Convocatoria Instrumental'!B34:AI191,14,0)</f>
        <v>0</v>
      </c>
      <c r="P26" s="118">
        <f>+VLOOKUP(B26,'Convocatoria Instrumental'!B34:AI191,15,0)</f>
        <v>0</v>
      </c>
      <c r="Q26" s="118">
        <f>+VLOOKUP(B26,'Convocatoria Instrumental'!B34:AI191,16,0)</f>
        <v>0</v>
      </c>
      <c r="R26" s="119">
        <f>+VLOOKUP(B26,'Convocatoria Instrumental'!B34:AI191,17,0)</f>
        <v>0</v>
      </c>
      <c r="S26" s="117">
        <f>+VLOOKUP(B26,'Convocatoria Instrumental'!B34:AI191,18,0)</f>
        <v>0</v>
      </c>
      <c r="T26" s="117">
        <f>+VLOOKUP(B26,'Convocatoria Instrumental'!B34:AI191,19,0)</f>
        <v>0</v>
      </c>
      <c r="U26" s="119">
        <f>+VLOOKUP(B26,'Convocatoria Instrumental'!B34:AI191,20,0)</f>
        <v>0</v>
      </c>
      <c r="V26" s="118">
        <f>+VLOOKUP(B26,'Convocatoria Instrumental'!B34:AI191,21,0)</f>
        <v>0</v>
      </c>
      <c r="W26" s="119">
        <f>+VLOOKUP(B26,'Convocatoria Instrumental'!B34:AI191,22,0)</f>
        <v>0</v>
      </c>
      <c r="X26" s="119">
        <f>+VLOOKUP(B26,'Convocatoria Instrumental'!B34:AI191,23,0)</f>
        <v>0</v>
      </c>
      <c r="Y26" s="118">
        <f>+VLOOKUP(B26,'Convocatoria Instrumental'!B34:AI191,24,0)</f>
        <v>0</v>
      </c>
      <c r="Z26" s="117">
        <f>+VLOOKUP(B26,'Convocatoria Instrumental'!B34:AI191,25,0)</f>
        <v>0</v>
      </c>
      <c r="AA26" s="117">
        <f>+VLOOKUP(B26,'Convocatoria Instrumental'!B34:AI191,26,0)</f>
        <v>0</v>
      </c>
      <c r="AB26" s="117">
        <f>+VLOOKUP(B26,'Convocatoria Instrumental'!B34:AI191,27,0)</f>
        <v>0</v>
      </c>
      <c r="AC26" s="118">
        <f>+VLOOKUP(B26,'Convocatoria Instrumental'!B34:AI191,28,0)</f>
        <v>0</v>
      </c>
      <c r="AD26" s="118">
        <f>+VLOOKUP(B26,'Convocatoria Instrumental'!B34:AI191,29,0)</f>
        <v>0</v>
      </c>
      <c r="AE26" s="118">
        <f>+VLOOKUP(B26,'Convocatoria Instrumental'!B34:AI191,30,0)</f>
        <v>0</v>
      </c>
      <c r="AF26" s="118">
        <f>+VLOOKUP(B26,'Convocatoria Instrumental'!B34:AI191,31,0)</f>
        <v>0</v>
      </c>
      <c r="AG26" s="118">
        <f>+VLOOKUP(B26,'Convocatoria Instrumental'!B34:AI191,32,0)</f>
        <v>0</v>
      </c>
      <c r="AH26" s="118">
        <f>+VLOOKUP(B26,'Convocatoria Instrumental'!B34:AI191,33,0)</f>
        <v>0</v>
      </c>
      <c r="AI26" s="118">
        <f>+VLOOKUP(B26,'Convocatoria Instrumental'!B34:AI191,34,0)</f>
        <v>0</v>
      </c>
    </row>
    <row r="27" spans="1:35" ht="36" x14ac:dyDescent="0.25">
      <c r="A27" s="94">
        <f t="shared" si="0"/>
        <v>25</v>
      </c>
      <c r="B27" s="95" t="s">
        <v>90</v>
      </c>
      <c r="C27" s="96" t="s">
        <v>89</v>
      </c>
      <c r="D27" s="97" t="s">
        <v>190</v>
      </c>
      <c r="E27" s="94" t="s">
        <v>220</v>
      </c>
      <c r="F27" s="94" t="s">
        <v>440</v>
      </c>
      <c r="G27" s="94" t="s">
        <v>45</v>
      </c>
      <c r="H27" s="94">
        <v>7</v>
      </c>
      <c r="I27" s="118">
        <f>+VLOOKUP(B27,'Convocatoria Instrumental'!B35:AI192,8,0)</f>
        <v>0</v>
      </c>
      <c r="J27" s="118">
        <f>+VLOOKUP(B27,'Convocatoria Instrumental'!B35:AI192,9,0)</f>
        <v>0</v>
      </c>
      <c r="K27" s="118">
        <f>+VLOOKUP(B27,'Convocatoria Instrumental'!B35:AI192,10,0)</f>
        <v>0</v>
      </c>
      <c r="L27" s="118">
        <f>+VLOOKUP(B27,'Convocatoria Instrumental'!B35:AI192,11,0)</f>
        <v>0</v>
      </c>
      <c r="M27" s="118">
        <f>+VLOOKUP(B27,'Convocatoria Instrumental'!B35:AI192,12,0)</f>
        <v>0</v>
      </c>
      <c r="N27" s="118">
        <f>+VLOOKUP(B27,'Convocatoria Instrumental'!B35:AI192,13,0)</f>
        <v>0</v>
      </c>
      <c r="O27" s="118">
        <f>+VLOOKUP(B27,'Convocatoria Instrumental'!B35:AI192,14,0)</f>
        <v>0</v>
      </c>
      <c r="P27" s="118">
        <f>+VLOOKUP(B27,'Convocatoria Instrumental'!B35:AI192,15,0)</f>
        <v>0</v>
      </c>
      <c r="Q27" s="118">
        <f>+VLOOKUP(B27,'Convocatoria Instrumental'!B35:AI192,16,0)</f>
        <v>0</v>
      </c>
      <c r="R27" s="119">
        <f>+VLOOKUP(B27,'Convocatoria Instrumental'!B35:AI192,17,0)</f>
        <v>0</v>
      </c>
      <c r="S27" s="117">
        <f>+VLOOKUP(B27,'Convocatoria Instrumental'!B35:AI192,18,0)</f>
        <v>0</v>
      </c>
      <c r="T27" s="117">
        <f>+VLOOKUP(B27,'Convocatoria Instrumental'!B35:AI192,19,0)</f>
        <v>0</v>
      </c>
      <c r="U27" s="119">
        <f>+VLOOKUP(B27,'Convocatoria Instrumental'!B35:AI192,20,0)</f>
        <v>0</v>
      </c>
      <c r="V27" s="118">
        <f>+VLOOKUP(B27,'Convocatoria Instrumental'!B35:AI192,21,0)</f>
        <v>0</v>
      </c>
      <c r="W27" s="119">
        <f>+VLOOKUP(B27,'Convocatoria Instrumental'!B35:AI192,22,0)</f>
        <v>0</v>
      </c>
      <c r="X27" s="119">
        <f>+VLOOKUP(B27,'Convocatoria Instrumental'!B35:AI192,23,0)</f>
        <v>0</v>
      </c>
      <c r="Y27" s="118">
        <f>+VLOOKUP(B27,'Convocatoria Instrumental'!B35:AI192,24,0)</f>
        <v>0</v>
      </c>
      <c r="Z27" s="117">
        <f>+VLOOKUP(B27,'Convocatoria Instrumental'!B35:AI192,25,0)</f>
        <v>0</v>
      </c>
      <c r="AA27" s="117">
        <f>+VLOOKUP(B27,'Convocatoria Instrumental'!B35:AI192,26,0)</f>
        <v>0</v>
      </c>
      <c r="AB27" s="117">
        <f>+VLOOKUP(B27,'Convocatoria Instrumental'!B35:AI192,27,0)</f>
        <v>0</v>
      </c>
      <c r="AC27" s="118">
        <f>+VLOOKUP(B27,'Convocatoria Instrumental'!B35:AI192,28,0)</f>
        <v>0</v>
      </c>
      <c r="AD27" s="118">
        <f>+VLOOKUP(B27,'Convocatoria Instrumental'!B35:AI192,29,0)</f>
        <v>0</v>
      </c>
      <c r="AE27" s="118">
        <f>+VLOOKUP(B27,'Convocatoria Instrumental'!B35:AI192,30,0)</f>
        <v>0</v>
      </c>
      <c r="AF27" s="118">
        <f>+VLOOKUP(B27,'Convocatoria Instrumental'!B35:AI192,31,0)</f>
        <v>0</v>
      </c>
      <c r="AG27" s="118">
        <f>+VLOOKUP(B27,'Convocatoria Instrumental'!B35:AI192,32,0)</f>
        <v>0</v>
      </c>
      <c r="AH27" s="118">
        <f>+VLOOKUP(B27,'Convocatoria Instrumental'!B35:AI192,33,0)</f>
        <v>0</v>
      </c>
      <c r="AI27" s="118">
        <f>+VLOOKUP(B27,'Convocatoria Instrumental'!B35:AI192,34,0)</f>
        <v>0</v>
      </c>
    </row>
    <row r="28" spans="1:35" ht="36" x14ac:dyDescent="0.25">
      <c r="A28" s="94">
        <f t="shared" si="0"/>
        <v>26</v>
      </c>
      <c r="B28" s="95" t="s">
        <v>91</v>
      </c>
      <c r="C28" s="96" t="s">
        <v>89</v>
      </c>
      <c r="D28" s="97" t="s">
        <v>191</v>
      </c>
      <c r="E28" s="94" t="s">
        <v>220</v>
      </c>
      <c r="F28" s="94" t="s">
        <v>440</v>
      </c>
      <c r="G28" s="94" t="s">
        <v>45</v>
      </c>
      <c r="H28" s="94">
        <v>2</v>
      </c>
      <c r="I28" s="118">
        <f>+VLOOKUP(B28,'Convocatoria Instrumental'!B36:AI193,8,0)</f>
        <v>0</v>
      </c>
      <c r="J28" s="118">
        <f>+VLOOKUP(B28,'Convocatoria Instrumental'!B36:AI193,9,0)</f>
        <v>0</v>
      </c>
      <c r="K28" s="118">
        <f>+VLOOKUP(B28,'Convocatoria Instrumental'!B36:AI193,10,0)</f>
        <v>0</v>
      </c>
      <c r="L28" s="118">
        <f>+VLOOKUP(B28,'Convocatoria Instrumental'!B36:AI193,11,0)</f>
        <v>0</v>
      </c>
      <c r="M28" s="118">
        <f>+VLOOKUP(B28,'Convocatoria Instrumental'!B36:AI193,12,0)</f>
        <v>0</v>
      </c>
      <c r="N28" s="118">
        <f>+VLOOKUP(B28,'Convocatoria Instrumental'!B36:AI193,13,0)</f>
        <v>0</v>
      </c>
      <c r="O28" s="118">
        <f>+VLOOKUP(B28,'Convocatoria Instrumental'!B36:AI193,14,0)</f>
        <v>0</v>
      </c>
      <c r="P28" s="118">
        <f>+VLOOKUP(B28,'Convocatoria Instrumental'!B36:AI193,15,0)</f>
        <v>0</v>
      </c>
      <c r="Q28" s="118">
        <f>+VLOOKUP(B28,'Convocatoria Instrumental'!B36:AI193,16,0)</f>
        <v>0</v>
      </c>
      <c r="R28" s="119">
        <f>+VLOOKUP(B28,'Convocatoria Instrumental'!B36:AI193,17,0)</f>
        <v>0</v>
      </c>
      <c r="S28" s="117">
        <f>+VLOOKUP(B28,'Convocatoria Instrumental'!B36:AI193,18,0)</f>
        <v>0</v>
      </c>
      <c r="T28" s="117">
        <f>+VLOOKUP(B28,'Convocatoria Instrumental'!B36:AI193,19,0)</f>
        <v>0</v>
      </c>
      <c r="U28" s="119">
        <f>+VLOOKUP(B28,'Convocatoria Instrumental'!B36:AI193,20,0)</f>
        <v>0</v>
      </c>
      <c r="V28" s="118">
        <f>+VLOOKUP(B28,'Convocatoria Instrumental'!B36:AI193,21,0)</f>
        <v>0</v>
      </c>
      <c r="W28" s="119">
        <f>+VLOOKUP(B28,'Convocatoria Instrumental'!B36:AI193,22,0)</f>
        <v>0</v>
      </c>
      <c r="X28" s="119">
        <f>+VLOOKUP(B28,'Convocatoria Instrumental'!B36:AI193,23,0)</f>
        <v>0</v>
      </c>
      <c r="Y28" s="118">
        <f>+VLOOKUP(B28,'Convocatoria Instrumental'!B36:AI193,24,0)</f>
        <v>0</v>
      </c>
      <c r="Z28" s="117">
        <f>+VLOOKUP(B28,'Convocatoria Instrumental'!B36:AI193,25,0)</f>
        <v>0</v>
      </c>
      <c r="AA28" s="117">
        <f>+VLOOKUP(B28,'Convocatoria Instrumental'!B36:AI193,26,0)</f>
        <v>0</v>
      </c>
      <c r="AB28" s="117">
        <f>+VLOOKUP(B28,'Convocatoria Instrumental'!B36:AI193,27,0)</f>
        <v>0</v>
      </c>
      <c r="AC28" s="118">
        <f>+VLOOKUP(B28,'Convocatoria Instrumental'!B36:AI193,28,0)</f>
        <v>0</v>
      </c>
      <c r="AD28" s="118">
        <f>+VLOOKUP(B28,'Convocatoria Instrumental'!B36:AI193,29,0)</f>
        <v>0</v>
      </c>
      <c r="AE28" s="118">
        <f>+VLOOKUP(B28,'Convocatoria Instrumental'!B36:AI193,30,0)</f>
        <v>0</v>
      </c>
      <c r="AF28" s="118">
        <f>+VLOOKUP(B28,'Convocatoria Instrumental'!B36:AI193,31,0)</f>
        <v>0</v>
      </c>
      <c r="AG28" s="118">
        <f>+VLOOKUP(B28,'Convocatoria Instrumental'!B36:AI193,32,0)</f>
        <v>0</v>
      </c>
      <c r="AH28" s="118">
        <f>+VLOOKUP(B28,'Convocatoria Instrumental'!B36:AI193,33,0)</f>
        <v>0</v>
      </c>
      <c r="AI28" s="118">
        <f>+VLOOKUP(B28,'Convocatoria Instrumental'!B36:AI193,34,0)</f>
        <v>0</v>
      </c>
    </row>
    <row r="29" spans="1:35" ht="36" x14ac:dyDescent="0.25">
      <c r="A29" s="94">
        <f t="shared" si="0"/>
        <v>27</v>
      </c>
      <c r="B29" s="95" t="s">
        <v>92</v>
      </c>
      <c r="C29" s="96" t="s">
        <v>93</v>
      </c>
      <c r="D29" s="97" t="s">
        <v>192</v>
      </c>
      <c r="E29" s="94" t="s">
        <v>220</v>
      </c>
      <c r="F29" s="94" t="s">
        <v>440</v>
      </c>
      <c r="G29" s="94" t="s">
        <v>45</v>
      </c>
      <c r="H29" s="94">
        <v>8</v>
      </c>
      <c r="I29" s="118">
        <f>+VLOOKUP(B29,'Convocatoria Instrumental'!B37:AI194,8,0)</f>
        <v>0</v>
      </c>
      <c r="J29" s="118">
        <f>+VLOOKUP(B29,'Convocatoria Instrumental'!B37:AI194,9,0)</f>
        <v>0</v>
      </c>
      <c r="K29" s="118">
        <f>+VLOOKUP(B29,'Convocatoria Instrumental'!B37:AI194,10,0)</f>
        <v>0</v>
      </c>
      <c r="L29" s="118">
        <f>+VLOOKUP(B29,'Convocatoria Instrumental'!B37:AI194,11,0)</f>
        <v>0</v>
      </c>
      <c r="M29" s="118">
        <f>+VLOOKUP(B29,'Convocatoria Instrumental'!B37:AI194,12,0)</f>
        <v>0</v>
      </c>
      <c r="N29" s="118">
        <f>+VLOOKUP(B29,'Convocatoria Instrumental'!B37:AI194,13,0)</f>
        <v>0</v>
      </c>
      <c r="O29" s="118">
        <f>+VLOOKUP(B29,'Convocatoria Instrumental'!B37:AI194,14,0)</f>
        <v>0</v>
      </c>
      <c r="P29" s="118">
        <f>+VLOOKUP(B29,'Convocatoria Instrumental'!B37:AI194,15,0)</f>
        <v>0</v>
      </c>
      <c r="Q29" s="118">
        <f>+VLOOKUP(B29,'Convocatoria Instrumental'!B37:AI194,16,0)</f>
        <v>0</v>
      </c>
      <c r="R29" s="119">
        <f>+VLOOKUP(B29,'Convocatoria Instrumental'!B37:AI194,17,0)</f>
        <v>0</v>
      </c>
      <c r="S29" s="117">
        <f>+VLOOKUP(B29,'Convocatoria Instrumental'!B37:AI194,18,0)</f>
        <v>0</v>
      </c>
      <c r="T29" s="117">
        <f>+VLOOKUP(B29,'Convocatoria Instrumental'!B37:AI194,19,0)</f>
        <v>0</v>
      </c>
      <c r="U29" s="119">
        <f>+VLOOKUP(B29,'Convocatoria Instrumental'!B37:AI194,20,0)</f>
        <v>0</v>
      </c>
      <c r="V29" s="118">
        <f>+VLOOKUP(B29,'Convocatoria Instrumental'!B37:AI194,21,0)</f>
        <v>0</v>
      </c>
      <c r="W29" s="119">
        <f>+VLOOKUP(B29,'Convocatoria Instrumental'!B37:AI194,22,0)</f>
        <v>0</v>
      </c>
      <c r="X29" s="119">
        <f>+VLOOKUP(B29,'Convocatoria Instrumental'!B37:AI194,23,0)</f>
        <v>0</v>
      </c>
      <c r="Y29" s="118">
        <f>+VLOOKUP(B29,'Convocatoria Instrumental'!B37:AI194,24,0)</f>
        <v>0</v>
      </c>
      <c r="Z29" s="117">
        <f>+VLOOKUP(B29,'Convocatoria Instrumental'!B37:AI194,25,0)</f>
        <v>0</v>
      </c>
      <c r="AA29" s="117">
        <f>+VLOOKUP(B29,'Convocatoria Instrumental'!B37:AI194,26,0)</f>
        <v>0</v>
      </c>
      <c r="AB29" s="117">
        <f>+VLOOKUP(B29,'Convocatoria Instrumental'!B37:AI194,27,0)</f>
        <v>0</v>
      </c>
      <c r="AC29" s="118">
        <f>+VLOOKUP(B29,'Convocatoria Instrumental'!B37:AI194,28,0)</f>
        <v>0</v>
      </c>
      <c r="AD29" s="118">
        <f>+VLOOKUP(B29,'Convocatoria Instrumental'!B37:AI194,29,0)</f>
        <v>0</v>
      </c>
      <c r="AE29" s="118">
        <f>+VLOOKUP(B29,'Convocatoria Instrumental'!B37:AI194,30,0)</f>
        <v>0</v>
      </c>
      <c r="AF29" s="118">
        <f>+VLOOKUP(B29,'Convocatoria Instrumental'!B37:AI194,31,0)</f>
        <v>0</v>
      </c>
      <c r="AG29" s="118">
        <f>+VLOOKUP(B29,'Convocatoria Instrumental'!B37:AI194,32,0)</f>
        <v>0</v>
      </c>
      <c r="AH29" s="118">
        <f>+VLOOKUP(B29,'Convocatoria Instrumental'!B37:AI194,33,0)</f>
        <v>0</v>
      </c>
      <c r="AI29" s="118">
        <f>+VLOOKUP(B29,'Convocatoria Instrumental'!B37:AI194,34,0)</f>
        <v>0</v>
      </c>
    </row>
    <row r="30" spans="1:35" ht="24" x14ac:dyDescent="0.25">
      <c r="A30" s="94">
        <f t="shared" si="0"/>
        <v>28</v>
      </c>
      <c r="B30" s="95" t="s">
        <v>94</v>
      </c>
      <c r="C30" s="96" t="s">
        <v>95</v>
      </c>
      <c r="D30" s="97" t="s">
        <v>174</v>
      </c>
      <c r="E30" s="94" t="s">
        <v>220</v>
      </c>
      <c r="F30" s="94" t="s">
        <v>440</v>
      </c>
      <c r="G30" s="94" t="s">
        <v>45</v>
      </c>
      <c r="H30" s="94">
        <v>15</v>
      </c>
      <c r="I30" s="118">
        <f>+VLOOKUP(B30,'Convocatoria Instrumental'!B38:AI195,8,0)</f>
        <v>0</v>
      </c>
      <c r="J30" s="118">
        <f>+VLOOKUP(B30,'Convocatoria Instrumental'!B38:AI195,9,0)</f>
        <v>0</v>
      </c>
      <c r="K30" s="118">
        <f>+VLOOKUP(B30,'Convocatoria Instrumental'!B38:AI195,10,0)</f>
        <v>0</v>
      </c>
      <c r="L30" s="118">
        <f>+VLOOKUP(B30,'Convocatoria Instrumental'!B38:AI195,11,0)</f>
        <v>0</v>
      </c>
      <c r="M30" s="118">
        <f>+VLOOKUP(B30,'Convocatoria Instrumental'!B38:AI195,12,0)</f>
        <v>0</v>
      </c>
      <c r="N30" s="118">
        <f>+VLOOKUP(B30,'Convocatoria Instrumental'!B38:AI195,13,0)</f>
        <v>0</v>
      </c>
      <c r="O30" s="118">
        <f>+VLOOKUP(B30,'Convocatoria Instrumental'!B38:AI195,14,0)</f>
        <v>0</v>
      </c>
      <c r="P30" s="118">
        <f>+VLOOKUP(B30,'Convocatoria Instrumental'!B38:AI195,15,0)</f>
        <v>0</v>
      </c>
      <c r="Q30" s="118">
        <f>+VLOOKUP(B30,'Convocatoria Instrumental'!B38:AI195,16,0)</f>
        <v>0</v>
      </c>
      <c r="R30" s="119">
        <f>+VLOOKUP(B30,'Convocatoria Instrumental'!B38:AI195,17,0)</f>
        <v>0</v>
      </c>
      <c r="S30" s="117">
        <f>+VLOOKUP(B30,'Convocatoria Instrumental'!B38:AI195,18,0)</f>
        <v>0</v>
      </c>
      <c r="T30" s="117">
        <f>+VLOOKUP(B30,'Convocatoria Instrumental'!B38:AI195,19,0)</f>
        <v>0</v>
      </c>
      <c r="U30" s="119">
        <f>+VLOOKUP(B30,'Convocatoria Instrumental'!B38:AI195,20,0)</f>
        <v>0</v>
      </c>
      <c r="V30" s="118">
        <f>+VLOOKUP(B30,'Convocatoria Instrumental'!B38:AI195,21,0)</f>
        <v>0</v>
      </c>
      <c r="W30" s="119">
        <f>+VLOOKUP(B30,'Convocatoria Instrumental'!B38:AI195,22,0)</f>
        <v>0</v>
      </c>
      <c r="X30" s="119">
        <f>+VLOOKUP(B30,'Convocatoria Instrumental'!B38:AI195,23,0)</f>
        <v>0</v>
      </c>
      <c r="Y30" s="118">
        <f>+VLOOKUP(B30,'Convocatoria Instrumental'!B38:AI195,24,0)</f>
        <v>0</v>
      </c>
      <c r="Z30" s="117">
        <f>+VLOOKUP(B30,'Convocatoria Instrumental'!B38:AI195,25,0)</f>
        <v>0</v>
      </c>
      <c r="AA30" s="117">
        <f>+VLOOKUP(B30,'Convocatoria Instrumental'!B38:AI195,26,0)</f>
        <v>0</v>
      </c>
      <c r="AB30" s="117">
        <f>+VLOOKUP(B30,'Convocatoria Instrumental'!B38:AI195,27,0)</f>
        <v>0</v>
      </c>
      <c r="AC30" s="118">
        <f>+VLOOKUP(B30,'Convocatoria Instrumental'!B38:AI195,28,0)</f>
        <v>0</v>
      </c>
      <c r="AD30" s="118">
        <f>+VLOOKUP(B30,'Convocatoria Instrumental'!B38:AI195,29,0)</f>
        <v>0</v>
      </c>
      <c r="AE30" s="118">
        <f>+VLOOKUP(B30,'Convocatoria Instrumental'!B38:AI195,30,0)</f>
        <v>0</v>
      </c>
      <c r="AF30" s="118">
        <f>+VLOOKUP(B30,'Convocatoria Instrumental'!B38:AI195,31,0)</f>
        <v>0</v>
      </c>
      <c r="AG30" s="118">
        <f>+VLOOKUP(B30,'Convocatoria Instrumental'!B38:AI195,32,0)</f>
        <v>0</v>
      </c>
      <c r="AH30" s="118">
        <f>+VLOOKUP(B30,'Convocatoria Instrumental'!B38:AI195,33,0)</f>
        <v>0</v>
      </c>
      <c r="AI30" s="118">
        <f>+VLOOKUP(B30,'Convocatoria Instrumental'!B38:AI195,34,0)</f>
        <v>0</v>
      </c>
    </row>
    <row r="31" spans="1:35" ht="24" x14ac:dyDescent="0.25">
      <c r="A31" s="94">
        <f t="shared" si="0"/>
        <v>29</v>
      </c>
      <c r="B31" s="95" t="s">
        <v>96</v>
      </c>
      <c r="C31" s="96" t="s">
        <v>97</v>
      </c>
      <c r="D31" s="97" t="s">
        <v>193</v>
      </c>
      <c r="E31" s="94" t="s">
        <v>220</v>
      </c>
      <c r="F31" s="94" t="s">
        <v>440</v>
      </c>
      <c r="G31" s="94" t="s">
        <v>45</v>
      </c>
      <c r="H31" s="94">
        <v>8</v>
      </c>
      <c r="I31" s="118">
        <f>+VLOOKUP(B31,'Convocatoria Instrumental'!B39:AI196,8,0)</f>
        <v>0</v>
      </c>
      <c r="J31" s="118">
        <f>+VLOOKUP(B31,'Convocatoria Instrumental'!B39:AI196,9,0)</f>
        <v>0</v>
      </c>
      <c r="K31" s="118">
        <f>+VLOOKUP(B31,'Convocatoria Instrumental'!B39:AI196,10,0)</f>
        <v>0</v>
      </c>
      <c r="L31" s="118">
        <f>+VLOOKUP(B31,'Convocatoria Instrumental'!B39:AI196,11,0)</f>
        <v>0</v>
      </c>
      <c r="M31" s="118">
        <f>+VLOOKUP(B31,'Convocatoria Instrumental'!B39:AI196,12,0)</f>
        <v>0</v>
      </c>
      <c r="N31" s="118">
        <f>+VLOOKUP(B31,'Convocatoria Instrumental'!B39:AI196,13,0)</f>
        <v>0</v>
      </c>
      <c r="O31" s="118">
        <f>+VLOOKUP(B31,'Convocatoria Instrumental'!B39:AI196,14,0)</f>
        <v>0</v>
      </c>
      <c r="P31" s="118">
        <f>+VLOOKUP(B31,'Convocatoria Instrumental'!B39:AI196,15,0)</f>
        <v>0</v>
      </c>
      <c r="Q31" s="118">
        <f>+VLOOKUP(B31,'Convocatoria Instrumental'!B39:AI196,16,0)</f>
        <v>0</v>
      </c>
      <c r="R31" s="119">
        <f>+VLOOKUP(B31,'Convocatoria Instrumental'!B39:AI196,17,0)</f>
        <v>0</v>
      </c>
      <c r="S31" s="117">
        <f>+VLOOKUP(B31,'Convocatoria Instrumental'!B39:AI196,18,0)</f>
        <v>0</v>
      </c>
      <c r="T31" s="117">
        <f>+VLOOKUP(B31,'Convocatoria Instrumental'!B39:AI196,19,0)</f>
        <v>0</v>
      </c>
      <c r="U31" s="119">
        <f>+VLOOKUP(B31,'Convocatoria Instrumental'!B39:AI196,20,0)</f>
        <v>0</v>
      </c>
      <c r="V31" s="118">
        <f>+VLOOKUP(B31,'Convocatoria Instrumental'!B39:AI196,21,0)</f>
        <v>0</v>
      </c>
      <c r="W31" s="119">
        <f>+VLOOKUP(B31,'Convocatoria Instrumental'!B39:AI196,22,0)</f>
        <v>0</v>
      </c>
      <c r="X31" s="119">
        <f>+VLOOKUP(B31,'Convocatoria Instrumental'!B39:AI196,23,0)</f>
        <v>0</v>
      </c>
      <c r="Y31" s="118">
        <f>+VLOOKUP(B31,'Convocatoria Instrumental'!B39:AI196,24,0)</f>
        <v>0</v>
      </c>
      <c r="Z31" s="117">
        <f>+VLOOKUP(B31,'Convocatoria Instrumental'!B39:AI196,25,0)</f>
        <v>0</v>
      </c>
      <c r="AA31" s="117">
        <f>+VLOOKUP(B31,'Convocatoria Instrumental'!B39:AI196,26,0)</f>
        <v>0</v>
      </c>
      <c r="AB31" s="117">
        <f>+VLOOKUP(B31,'Convocatoria Instrumental'!B39:AI196,27,0)</f>
        <v>0</v>
      </c>
      <c r="AC31" s="118">
        <f>+VLOOKUP(B31,'Convocatoria Instrumental'!B39:AI196,28,0)</f>
        <v>0</v>
      </c>
      <c r="AD31" s="118">
        <f>+VLOOKUP(B31,'Convocatoria Instrumental'!B39:AI196,29,0)</f>
        <v>0</v>
      </c>
      <c r="AE31" s="118">
        <f>+VLOOKUP(B31,'Convocatoria Instrumental'!B39:AI196,30,0)</f>
        <v>0</v>
      </c>
      <c r="AF31" s="118">
        <f>+VLOOKUP(B31,'Convocatoria Instrumental'!B39:AI196,31,0)</f>
        <v>0</v>
      </c>
      <c r="AG31" s="118">
        <f>+VLOOKUP(B31,'Convocatoria Instrumental'!B39:AI196,32,0)</f>
        <v>0</v>
      </c>
      <c r="AH31" s="118">
        <f>+VLOOKUP(B31,'Convocatoria Instrumental'!B39:AI196,33,0)</f>
        <v>0</v>
      </c>
      <c r="AI31" s="118">
        <f>+VLOOKUP(B31,'Convocatoria Instrumental'!B39:AI196,34,0)</f>
        <v>0</v>
      </c>
    </row>
    <row r="32" spans="1:35" ht="24" x14ac:dyDescent="0.25">
      <c r="A32" s="94">
        <f t="shared" si="0"/>
        <v>30</v>
      </c>
      <c r="B32" s="95" t="s">
        <v>98</v>
      </c>
      <c r="C32" s="96" t="s">
        <v>99</v>
      </c>
      <c r="D32" s="97" t="s">
        <v>194</v>
      </c>
      <c r="E32" s="94" t="s">
        <v>220</v>
      </c>
      <c r="F32" s="94" t="s">
        <v>440</v>
      </c>
      <c r="G32" s="94" t="s">
        <v>45</v>
      </c>
      <c r="H32" s="94">
        <v>4</v>
      </c>
      <c r="I32" s="118">
        <f>+VLOOKUP(B32,'Convocatoria Instrumental'!B40:AI197,8,0)</f>
        <v>0</v>
      </c>
      <c r="J32" s="118">
        <f>+VLOOKUP(B32,'Convocatoria Instrumental'!B40:AI197,9,0)</f>
        <v>0</v>
      </c>
      <c r="K32" s="118">
        <f>+VLOOKUP(B32,'Convocatoria Instrumental'!B40:AI197,10,0)</f>
        <v>0</v>
      </c>
      <c r="L32" s="118">
        <f>+VLOOKUP(B32,'Convocatoria Instrumental'!B40:AI197,11,0)</f>
        <v>0</v>
      </c>
      <c r="M32" s="118">
        <f>+VLOOKUP(B32,'Convocatoria Instrumental'!B40:AI197,12,0)</f>
        <v>0</v>
      </c>
      <c r="N32" s="118">
        <f>+VLOOKUP(B32,'Convocatoria Instrumental'!B40:AI197,13,0)</f>
        <v>0</v>
      </c>
      <c r="O32" s="118">
        <f>+VLOOKUP(B32,'Convocatoria Instrumental'!B40:AI197,14,0)</f>
        <v>0</v>
      </c>
      <c r="P32" s="118">
        <f>+VLOOKUP(B32,'Convocatoria Instrumental'!B40:AI197,15,0)</f>
        <v>0</v>
      </c>
      <c r="Q32" s="118">
        <f>+VLOOKUP(B32,'Convocatoria Instrumental'!B40:AI197,16,0)</f>
        <v>0</v>
      </c>
      <c r="R32" s="119">
        <f>+VLOOKUP(B32,'Convocatoria Instrumental'!B40:AI197,17,0)</f>
        <v>0</v>
      </c>
      <c r="S32" s="117">
        <f>+VLOOKUP(B32,'Convocatoria Instrumental'!B40:AI197,18,0)</f>
        <v>0</v>
      </c>
      <c r="T32" s="117">
        <f>+VLOOKUP(B32,'Convocatoria Instrumental'!B40:AI197,19,0)</f>
        <v>0</v>
      </c>
      <c r="U32" s="119">
        <f>+VLOOKUP(B32,'Convocatoria Instrumental'!B40:AI197,20,0)</f>
        <v>0</v>
      </c>
      <c r="V32" s="118">
        <f>+VLOOKUP(B32,'Convocatoria Instrumental'!B40:AI197,21,0)</f>
        <v>0</v>
      </c>
      <c r="W32" s="119">
        <f>+VLOOKUP(B32,'Convocatoria Instrumental'!B40:AI197,22,0)</f>
        <v>0</v>
      </c>
      <c r="X32" s="119">
        <f>+VLOOKUP(B32,'Convocatoria Instrumental'!B40:AI197,23,0)</f>
        <v>0</v>
      </c>
      <c r="Y32" s="118">
        <f>+VLOOKUP(B32,'Convocatoria Instrumental'!B40:AI197,24,0)</f>
        <v>0</v>
      </c>
      <c r="Z32" s="117">
        <f>+VLOOKUP(B32,'Convocatoria Instrumental'!B40:AI197,25,0)</f>
        <v>0</v>
      </c>
      <c r="AA32" s="117">
        <f>+VLOOKUP(B32,'Convocatoria Instrumental'!B40:AI197,26,0)</f>
        <v>0</v>
      </c>
      <c r="AB32" s="117">
        <f>+VLOOKUP(B32,'Convocatoria Instrumental'!B40:AI197,27,0)</f>
        <v>0</v>
      </c>
      <c r="AC32" s="118">
        <f>+VLOOKUP(B32,'Convocatoria Instrumental'!B40:AI197,28,0)</f>
        <v>0</v>
      </c>
      <c r="AD32" s="118">
        <f>+VLOOKUP(B32,'Convocatoria Instrumental'!B40:AI197,29,0)</f>
        <v>0</v>
      </c>
      <c r="AE32" s="118">
        <f>+VLOOKUP(B32,'Convocatoria Instrumental'!B40:AI197,30,0)</f>
        <v>0</v>
      </c>
      <c r="AF32" s="118">
        <f>+VLOOKUP(B32,'Convocatoria Instrumental'!B40:AI197,31,0)</f>
        <v>0</v>
      </c>
      <c r="AG32" s="118">
        <f>+VLOOKUP(B32,'Convocatoria Instrumental'!B40:AI197,32,0)</f>
        <v>0</v>
      </c>
      <c r="AH32" s="118">
        <f>+VLOOKUP(B32,'Convocatoria Instrumental'!B40:AI197,33,0)</f>
        <v>0</v>
      </c>
      <c r="AI32" s="118">
        <f>+VLOOKUP(B32,'Convocatoria Instrumental'!B40:AI197,34,0)</f>
        <v>0</v>
      </c>
    </row>
    <row r="33" spans="1:35" ht="48" x14ac:dyDescent="0.25">
      <c r="A33" s="94">
        <f t="shared" si="0"/>
        <v>31</v>
      </c>
      <c r="B33" s="95" t="s">
        <v>100</v>
      </c>
      <c r="C33" s="96" t="s">
        <v>101</v>
      </c>
      <c r="D33" s="97"/>
      <c r="E33" s="94" t="s">
        <v>220</v>
      </c>
      <c r="F33" s="94" t="s">
        <v>440</v>
      </c>
      <c r="G33" s="94" t="s">
        <v>45</v>
      </c>
      <c r="H33" s="94">
        <v>6</v>
      </c>
      <c r="I33" s="118">
        <f>+VLOOKUP(B33,'Convocatoria Instrumental'!B41:AI198,8,0)</f>
        <v>0</v>
      </c>
      <c r="J33" s="118">
        <f>+VLOOKUP(B33,'Convocatoria Instrumental'!B41:AI198,9,0)</f>
        <v>0</v>
      </c>
      <c r="K33" s="118">
        <f>+VLOOKUP(B33,'Convocatoria Instrumental'!B41:AI198,10,0)</f>
        <v>0</v>
      </c>
      <c r="L33" s="118">
        <f>+VLOOKUP(B33,'Convocatoria Instrumental'!B41:AI198,11,0)</f>
        <v>0</v>
      </c>
      <c r="M33" s="118">
        <f>+VLOOKUP(B33,'Convocatoria Instrumental'!B41:AI198,12,0)</f>
        <v>0</v>
      </c>
      <c r="N33" s="118">
        <f>+VLOOKUP(B33,'Convocatoria Instrumental'!B41:AI198,13,0)</f>
        <v>0</v>
      </c>
      <c r="O33" s="118">
        <f>+VLOOKUP(B33,'Convocatoria Instrumental'!B41:AI198,14,0)</f>
        <v>0</v>
      </c>
      <c r="P33" s="118">
        <f>+VLOOKUP(B33,'Convocatoria Instrumental'!B41:AI198,15,0)</f>
        <v>0</v>
      </c>
      <c r="Q33" s="118">
        <f>+VLOOKUP(B33,'Convocatoria Instrumental'!B41:AI198,16,0)</f>
        <v>0</v>
      </c>
      <c r="R33" s="119">
        <f>+VLOOKUP(B33,'Convocatoria Instrumental'!B41:AI198,17,0)</f>
        <v>0</v>
      </c>
      <c r="S33" s="117">
        <f>+VLOOKUP(B33,'Convocatoria Instrumental'!B41:AI198,18,0)</f>
        <v>0</v>
      </c>
      <c r="T33" s="117">
        <f>+VLOOKUP(B33,'Convocatoria Instrumental'!B41:AI198,19,0)</f>
        <v>0</v>
      </c>
      <c r="U33" s="119">
        <f>+VLOOKUP(B33,'Convocatoria Instrumental'!B41:AI198,20,0)</f>
        <v>0</v>
      </c>
      <c r="V33" s="118">
        <f>+VLOOKUP(B33,'Convocatoria Instrumental'!B41:AI198,21,0)</f>
        <v>0</v>
      </c>
      <c r="W33" s="119">
        <f>+VLOOKUP(B33,'Convocatoria Instrumental'!B41:AI198,22,0)</f>
        <v>0</v>
      </c>
      <c r="X33" s="119">
        <f>+VLOOKUP(B33,'Convocatoria Instrumental'!B41:AI198,23,0)</f>
        <v>0</v>
      </c>
      <c r="Y33" s="118">
        <f>+VLOOKUP(B33,'Convocatoria Instrumental'!B41:AI198,24,0)</f>
        <v>0</v>
      </c>
      <c r="Z33" s="117">
        <f>+VLOOKUP(B33,'Convocatoria Instrumental'!B41:AI198,25,0)</f>
        <v>0</v>
      </c>
      <c r="AA33" s="117">
        <f>+VLOOKUP(B33,'Convocatoria Instrumental'!B41:AI198,26,0)</f>
        <v>0</v>
      </c>
      <c r="AB33" s="117">
        <f>+VLOOKUP(B33,'Convocatoria Instrumental'!B41:AI198,27,0)</f>
        <v>0</v>
      </c>
      <c r="AC33" s="118">
        <f>+VLOOKUP(B33,'Convocatoria Instrumental'!B41:AI198,28,0)</f>
        <v>0</v>
      </c>
      <c r="AD33" s="118">
        <f>+VLOOKUP(B33,'Convocatoria Instrumental'!B41:AI198,29,0)</f>
        <v>0</v>
      </c>
      <c r="AE33" s="118">
        <f>+VLOOKUP(B33,'Convocatoria Instrumental'!B41:AI198,30,0)</f>
        <v>0</v>
      </c>
      <c r="AF33" s="118">
        <f>+VLOOKUP(B33,'Convocatoria Instrumental'!B41:AI198,31,0)</f>
        <v>0</v>
      </c>
      <c r="AG33" s="118">
        <f>+VLOOKUP(B33,'Convocatoria Instrumental'!B41:AI198,32,0)</f>
        <v>0</v>
      </c>
      <c r="AH33" s="118">
        <f>+VLOOKUP(B33,'Convocatoria Instrumental'!B41:AI198,33,0)</f>
        <v>0</v>
      </c>
      <c r="AI33" s="118">
        <f>+VLOOKUP(B33,'Convocatoria Instrumental'!B41:AI198,34,0)</f>
        <v>0</v>
      </c>
    </row>
    <row r="34" spans="1:35" x14ac:dyDescent="0.25">
      <c r="A34" s="94">
        <f t="shared" si="0"/>
        <v>32</v>
      </c>
      <c r="B34" s="95" t="s">
        <v>102</v>
      </c>
      <c r="C34" s="96" t="s">
        <v>103</v>
      </c>
      <c r="D34" s="99" t="s">
        <v>195</v>
      </c>
      <c r="E34" s="94" t="s">
        <v>220</v>
      </c>
      <c r="F34" s="94" t="s">
        <v>440</v>
      </c>
      <c r="G34" s="94" t="s">
        <v>45</v>
      </c>
      <c r="H34" s="94">
        <v>14</v>
      </c>
      <c r="I34" s="118">
        <f>+VLOOKUP(B34,'Convocatoria Instrumental'!B42:AI199,8,0)</f>
        <v>0</v>
      </c>
      <c r="J34" s="118">
        <f>+VLOOKUP(B34,'Convocatoria Instrumental'!B42:AI199,9,0)</f>
        <v>0</v>
      </c>
      <c r="K34" s="118">
        <f>+VLOOKUP(B34,'Convocatoria Instrumental'!B42:AI199,10,0)</f>
        <v>0</v>
      </c>
      <c r="L34" s="118">
        <f>+VLOOKUP(B34,'Convocatoria Instrumental'!B42:AI199,11,0)</f>
        <v>0</v>
      </c>
      <c r="M34" s="118">
        <f>+VLOOKUP(B34,'Convocatoria Instrumental'!B42:AI199,12,0)</f>
        <v>0</v>
      </c>
      <c r="N34" s="118">
        <f>+VLOOKUP(B34,'Convocatoria Instrumental'!B42:AI199,13,0)</f>
        <v>0</v>
      </c>
      <c r="O34" s="118">
        <f>+VLOOKUP(B34,'Convocatoria Instrumental'!B42:AI199,14,0)</f>
        <v>0</v>
      </c>
      <c r="P34" s="118">
        <f>+VLOOKUP(B34,'Convocatoria Instrumental'!B42:AI199,15,0)</f>
        <v>0</v>
      </c>
      <c r="Q34" s="118">
        <f>+VLOOKUP(B34,'Convocatoria Instrumental'!B42:AI199,16,0)</f>
        <v>0</v>
      </c>
      <c r="R34" s="119">
        <f>+VLOOKUP(B34,'Convocatoria Instrumental'!B42:AI199,17,0)</f>
        <v>0</v>
      </c>
      <c r="S34" s="117">
        <f>+VLOOKUP(B34,'Convocatoria Instrumental'!B42:AI199,18,0)</f>
        <v>0</v>
      </c>
      <c r="T34" s="117">
        <f>+VLOOKUP(B34,'Convocatoria Instrumental'!B42:AI199,19,0)</f>
        <v>0</v>
      </c>
      <c r="U34" s="119">
        <f>+VLOOKUP(B34,'Convocatoria Instrumental'!B42:AI199,20,0)</f>
        <v>0</v>
      </c>
      <c r="V34" s="118">
        <f>+VLOOKUP(B34,'Convocatoria Instrumental'!B42:AI199,21,0)</f>
        <v>0</v>
      </c>
      <c r="W34" s="119">
        <f>+VLOOKUP(B34,'Convocatoria Instrumental'!B42:AI199,22,0)</f>
        <v>0</v>
      </c>
      <c r="X34" s="119">
        <f>+VLOOKUP(B34,'Convocatoria Instrumental'!B42:AI199,23,0)</f>
        <v>0</v>
      </c>
      <c r="Y34" s="118">
        <f>+VLOOKUP(B34,'Convocatoria Instrumental'!B42:AI199,24,0)</f>
        <v>0</v>
      </c>
      <c r="Z34" s="117">
        <f>+VLOOKUP(B34,'Convocatoria Instrumental'!B42:AI199,25,0)</f>
        <v>0</v>
      </c>
      <c r="AA34" s="117">
        <f>+VLOOKUP(B34,'Convocatoria Instrumental'!B42:AI199,26,0)</f>
        <v>0</v>
      </c>
      <c r="AB34" s="117">
        <f>+VLOOKUP(B34,'Convocatoria Instrumental'!B42:AI199,27,0)</f>
        <v>0</v>
      </c>
      <c r="AC34" s="118">
        <f>+VLOOKUP(B34,'Convocatoria Instrumental'!B42:AI199,28,0)</f>
        <v>0</v>
      </c>
      <c r="AD34" s="118">
        <f>+VLOOKUP(B34,'Convocatoria Instrumental'!B42:AI199,29,0)</f>
        <v>0</v>
      </c>
      <c r="AE34" s="118">
        <f>+VLOOKUP(B34,'Convocatoria Instrumental'!B42:AI199,30,0)</f>
        <v>0</v>
      </c>
      <c r="AF34" s="118">
        <f>+VLOOKUP(B34,'Convocatoria Instrumental'!B42:AI199,31,0)</f>
        <v>0</v>
      </c>
      <c r="AG34" s="118">
        <f>+VLOOKUP(B34,'Convocatoria Instrumental'!B42:AI199,32,0)</f>
        <v>0</v>
      </c>
      <c r="AH34" s="118">
        <f>+VLOOKUP(B34,'Convocatoria Instrumental'!B42:AI199,33,0)</f>
        <v>0</v>
      </c>
      <c r="AI34" s="118">
        <f>+VLOOKUP(B34,'Convocatoria Instrumental'!B42:AI199,34,0)</f>
        <v>0</v>
      </c>
    </row>
    <row r="35" spans="1:35" x14ac:dyDescent="0.25">
      <c r="A35" s="94">
        <f t="shared" si="0"/>
        <v>33</v>
      </c>
      <c r="B35" s="95" t="s">
        <v>104</v>
      </c>
      <c r="C35" s="96" t="s">
        <v>105</v>
      </c>
      <c r="D35" s="99" t="s">
        <v>196</v>
      </c>
      <c r="E35" s="94" t="s">
        <v>220</v>
      </c>
      <c r="F35" s="94" t="s">
        <v>440</v>
      </c>
      <c r="G35" s="94" t="s">
        <v>45</v>
      </c>
      <c r="H35" s="94">
        <v>30</v>
      </c>
      <c r="I35" s="118">
        <f>+VLOOKUP(B35,'Convocatoria Instrumental'!B43:AI200,8,0)</f>
        <v>0</v>
      </c>
      <c r="J35" s="118">
        <f>+VLOOKUP(B35,'Convocatoria Instrumental'!B43:AI200,9,0)</f>
        <v>0</v>
      </c>
      <c r="K35" s="118">
        <f>+VLOOKUP(B35,'Convocatoria Instrumental'!B43:AI200,10,0)</f>
        <v>0</v>
      </c>
      <c r="L35" s="118">
        <f>+VLOOKUP(B35,'Convocatoria Instrumental'!B43:AI200,11,0)</f>
        <v>0</v>
      </c>
      <c r="M35" s="118">
        <f>+VLOOKUP(B35,'Convocatoria Instrumental'!B43:AI200,12,0)</f>
        <v>0</v>
      </c>
      <c r="N35" s="118">
        <f>+VLOOKUP(B35,'Convocatoria Instrumental'!B43:AI200,13,0)</f>
        <v>0</v>
      </c>
      <c r="O35" s="118">
        <f>+VLOOKUP(B35,'Convocatoria Instrumental'!B43:AI200,14,0)</f>
        <v>0</v>
      </c>
      <c r="P35" s="118">
        <f>+VLOOKUP(B35,'Convocatoria Instrumental'!B43:AI200,15,0)</f>
        <v>0</v>
      </c>
      <c r="Q35" s="118">
        <f>+VLOOKUP(B35,'Convocatoria Instrumental'!B43:AI200,16,0)</f>
        <v>0</v>
      </c>
      <c r="R35" s="119">
        <f>+VLOOKUP(B35,'Convocatoria Instrumental'!B43:AI200,17,0)</f>
        <v>0</v>
      </c>
      <c r="S35" s="117">
        <f>+VLOOKUP(B35,'Convocatoria Instrumental'!B43:AI200,18,0)</f>
        <v>0</v>
      </c>
      <c r="T35" s="117">
        <f>+VLOOKUP(B35,'Convocatoria Instrumental'!B43:AI200,19,0)</f>
        <v>0</v>
      </c>
      <c r="U35" s="119">
        <f>+VLOOKUP(B35,'Convocatoria Instrumental'!B43:AI200,20,0)</f>
        <v>0</v>
      </c>
      <c r="V35" s="118">
        <f>+VLOOKUP(B35,'Convocatoria Instrumental'!B43:AI200,21,0)</f>
        <v>0</v>
      </c>
      <c r="W35" s="119">
        <f>+VLOOKUP(B35,'Convocatoria Instrumental'!B43:AI200,22,0)</f>
        <v>0</v>
      </c>
      <c r="X35" s="119">
        <f>+VLOOKUP(B35,'Convocatoria Instrumental'!B43:AI200,23,0)</f>
        <v>0</v>
      </c>
      <c r="Y35" s="118">
        <f>+VLOOKUP(B35,'Convocatoria Instrumental'!B43:AI200,24,0)</f>
        <v>0</v>
      </c>
      <c r="Z35" s="117">
        <f>+VLOOKUP(B35,'Convocatoria Instrumental'!B43:AI200,25,0)</f>
        <v>0</v>
      </c>
      <c r="AA35" s="117">
        <f>+VLOOKUP(B35,'Convocatoria Instrumental'!B43:AI200,26,0)</f>
        <v>0</v>
      </c>
      <c r="AB35" s="117">
        <f>+VLOOKUP(B35,'Convocatoria Instrumental'!B43:AI200,27,0)</f>
        <v>0</v>
      </c>
      <c r="AC35" s="118">
        <f>+VLOOKUP(B35,'Convocatoria Instrumental'!B43:AI200,28,0)</f>
        <v>0</v>
      </c>
      <c r="AD35" s="118">
        <f>+VLOOKUP(B35,'Convocatoria Instrumental'!B43:AI200,29,0)</f>
        <v>0</v>
      </c>
      <c r="AE35" s="118">
        <f>+VLOOKUP(B35,'Convocatoria Instrumental'!B43:AI200,30,0)</f>
        <v>0</v>
      </c>
      <c r="AF35" s="118">
        <f>+VLOOKUP(B35,'Convocatoria Instrumental'!B43:AI200,31,0)</f>
        <v>0</v>
      </c>
      <c r="AG35" s="118">
        <f>+VLOOKUP(B35,'Convocatoria Instrumental'!B43:AI200,32,0)</f>
        <v>0</v>
      </c>
      <c r="AH35" s="118">
        <f>+VLOOKUP(B35,'Convocatoria Instrumental'!B43:AI200,33,0)</f>
        <v>0</v>
      </c>
      <c r="AI35" s="118">
        <f>+VLOOKUP(B35,'Convocatoria Instrumental'!B43:AI200,34,0)</f>
        <v>0</v>
      </c>
    </row>
    <row r="36" spans="1:35" x14ac:dyDescent="0.25">
      <c r="A36" s="94">
        <f t="shared" si="0"/>
        <v>34</v>
      </c>
      <c r="B36" s="95" t="s">
        <v>106</v>
      </c>
      <c r="C36" s="96" t="s">
        <v>107</v>
      </c>
      <c r="D36" s="99" t="s">
        <v>197</v>
      </c>
      <c r="E36" s="94" t="s">
        <v>220</v>
      </c>
      <c r="F36" s="94" t="s">
        <v>440</v>
      </c>
      <c r="G36" s="94" t="s">
        <v>45</v>
      </c>
      <c r="H36" s="94">
        <v>12</v>
      </c>
      <c r="I36" s="118">
        <f>+VLOOKUP(B36,'Convocatoria Instrumental'!B44:AI201,8,0)</f>
        <v>0</v>
      </c>
      <c r="J36" s="118">
        <f>+VLOOKUP(B36,'Convocatoria Instrumental'!B44:AI201,9,0)</f>
        <v>0</v>
      </c>
      <c r="K36" s="118">
        <f>+VLOOKUP(B36,'Convocatoria Instrumental'!B44:AI201,10,0)</f>
        <v>0</v>
      </c>
      <c r="L36" s="118">
        <f>+VLOOKUP(B36,'Convocatoria Instrumental'!B44:AI201,11,0)</f>
        <v>0</v>
      </c>
      <c r="M36" s="118">
        <f>+VLOOKUP(B36,'Convocatoria Instrumental'!B44:AI201,12,0)</f>
        <v>0</v>
      </c>
      <c r="N36" s="118">
        <f>+VLOOKUP(B36,'Convocatoria Instrumental'!B44:AI201,13,0)</f>
        <v>0</v>
      </c>
      <c r="O36" s="118">
        <f>+VLOOKUP(B36,'Convocatoria Instrumental'!B44:AI201,14,0)</f>
        <v>0</v>
      </c>
      <c r="P36" s="118">
        <f>+VLOOKUP(B36,'Convocatoria Instrumental'!B44:AI201,15,0)</f>
        <v>0</v>
      </c>
      <c r="Q36" s="118">
        <f>+VLOOKUP(B36,'Convocatoria Instrumental'!B44:AI201,16,0)</f>
        <v>0</v>
      </c>
      <c r="R36" s="119">
        <f>+VLOOKUP(B36,'Convocatoria Instrumental'!B44:AI201,17,0)</f>
        <v>0</v>
      </c>
      <c r="S36" s="117">
        <f>+VLOOKUP(B36,'Convocatoria Instrumental'!B44:AI201,18,0)</f>
        <v>0</v>
      </c>
      <c r="T36" s="117">
        <f>+VLOOKUP(B36,'Convocatoria Instrumental'!B44:AI201,19,0)</f>
        <v>0</v>
      </c>
      <c r="U36" s="119">
        <f>+VLOOKUP(B36,'Convocatoria Instrumental'!B44:AI201,20,0)</f>
        <v>0</v>
      </c>
      <c r="V36" s="118">
        <f>+VLOOKUP(B36,'Convocatoria Instrumental'!B44:AI201,21,0)</f>
        <v>0</v>
      </c>
      <c r="W36" s="119">
        <f>+VLOOKUP(B36,'Convocatoria Instrumental'!B44:AI201,22,0)</f>
        <v>0</v>
      </c>
      <c r="X36" s="119">
        <f>+VLOOKUP(B36,'Convocatoria Instrumental'!B44:AI201,23,0)</f>
        <v>0</v>
      </c>
      <c r="Y36" s="118">
        <f>+VLOOKUP(B36,'Convocatoria Instrumental'!B44:AI201,24,0)</f>
        <v>0</v>
      </c>
      <c r="Z36" s="117">
        <f>+VLOOKUP(B36,'Convocatoria Instrumental'!B44:AI201,25,0)</f>
        <v>0</v>
      </c>
      <c r="AA36" s="117">
        <f>+VLOOKUP(B36,'Convocatoria Instrumental'!B44:AI201,26,0)</f>
        <v>0</v>
      </c>
      <c r="AB36" s="117">
        <f>+VLOOKUP(B36,'Convocatoria Instrumental'!B44:AI201,27,0)</f>
        <v>0</v>
      </c>
      <c r="AC36" s="118">
        <f>+VLOOKUP(B36,'Convocatoria Instrumental'!B44:AI201,28,0)</f>
        <v>0</v>
      </c>
      <c r="AD36" s="118">
        <f>+VLOOKUP(B36,'Convocatoria Instrumental'!B44:AI201,29,0)</f>
        <v>0</v>
      </c>
      <c r="AE36" s="118">
        <f>+VLOOKUP(B36,'Convocatoria Instrumental'!B44:AI201,30,0)</f>
        <v>0</v>
      </c>
      <c r="AF36" s="118">
        <f>+VLOOKUP(B36,'Convocatoria Instrumental'!B44:AI201,31,0)</f>
        <v>0</v>
      </c>
      <c r="AG36" s="118">
        <f>+VLOOKUP(B36,'Convocatoria Instrumental'!B44:AI201,32,0)</f>
        <v>0</v>
      </c>
      <c r="AH36" s="118">
        <f>+VLOOKUP(B36,'Convocatoria Instrumental'!B44:AI201,33,0)</f>
        <v>0</v>
      </c>
      <c r="AI36" s="118">
        <f>+VLOOKUP(B36,'Convocatoria Instrumental'!B44:AI201,34,0)</f>
        <v>0</v>
      </c>
    </row>
    <row r="37" spans="1:35" x14ac:dyDescent="0.25">
      <c r="A37" s="94">
        <f t="shared" si="0"/>
        <v>35</v>
      </c>
      <c r="B37" s="95" t="s">
        <v>108</v>
      </c>
      <c r="C37" s="96" t="s">
        <v>109</v>
      </c>
      <c r="D37" s="99" t="s">
        <v>198</v>
      </c>
      <c r="E37" s="94" t="s">
        <v>220</v>
      </c>
      <c r="F37" s="94" t="s">
        <v>440</v>
      </c>
      <c r="G37" s="94" t="s">
        <v>45</v>
      </c>
      <c r="H37" s="94">
        <v>14</v>
      </c>
      <c r="I37" s="118">
        <f>+VLOOKUP(B37,'Convocatoria Instrumental'!B45:AI202,8,0)</f>
        <v>0</v>
      </c>
      <c r="J37" s="118">
        <f>+VLOOKUP(B37,'Convocatoria Instrumental'!B45:AI202,9,0)</f>
        <v>0</v>
      </c>
      <c r="K37" s="118">
        <f>+VLOOKUP(B37,'Convocatoria Instrumental'!B45:AI202,10,0)</f>
        <v>0</v>
      </c>
      <c r="L37" s="118">
        <f>+VLOOKUP(B37,'Convocatoria Instrumental'!B45:AI202,11,0)</f>
        <v>0</v>
      </c>
      <c r="M37" s="118">
        <f>+VLOOKUP(B37,'Convocatoria Instrumental'!B45:AI202,12,0)</f>
        <v>0</v>
      </c>
      <c r="N37" s="118">
        <f>+VLOOKUP(B37,'Convocatoria Instrumental'!B45:AI202,13,0)</f>
        <v>0</v>
      </c>
      <c r="O37" s="118">
        <f>+VLOOKUP(B37,'Convocatoria Instrumental'!B45:AI202,14,0)</f>
        <v>0</v>
      </c>
      <c r="P37" s="118">
        <f>+VLOOKUP(B37,'Convocatoria Instrumental'!B45:AI202,15,0)</f>
        <v>0</v>
      </c>
      <c r="Q37" s="118">
        <f>+VLOOKUP(B37,'Convocatoria Instrumental'!B45:AI202,16,0)</f>
        <v>0</v>
      </c>
      <c r="R37" s="119">
        <f>+VLOOKUP(B37,'Convocatoria Instrumental'!B45:AI202,17,0)</f>
        <v>0</v>
      </c>
      <c r="S37" s="117">
        <f>+VLOOKUP(B37,'Convocatoria Instrumental'!B45:AI202,18,0)</f>
        <v>0</v>
      </c>
      <c r="T37" s="117">
        <f>+VLOOKUP(B37,'Convocatoria Instrumental'!B45:AI202,19,0)</f>
        <v>0</v>
      </c>
      <c r="U37" s="119">
        <f>+VLOOKUP(B37,'Convocatoria Instrumental'!B45:AI202,20,0)</f>
        <v>0</v>
      </c>
      <c r="V37" s="118">
        <f>+VLOOKUP(B37,'Convocatoria Instrumental'!B45:AI202,21,0)</f>
        <v>0</v>
      </c>
      <c r="W37" s="119">
        <f>+VLOOKUP(B37,'Convocatoria Instrumental'!B45:AI202,22,0)</f>
        <v>0</v>
      </c>
      <c r="X37" s="119">
        <f>+VLOOKUP(B37,'Convocatoria Instrumental'!B45:AI202,23,0)</f>
        <v>0</v>
      </c>
      <c r="Y37" s="118">
        <f>+VLOOKUP(B37,'Convocatoria Instrumental'!B45:AI202,24,0)</f>
        <v>0</v>
      </c>
      <c r="Z37" s="117">
        <f>+VLOOKUP(B37,'Convocatoria Instrumental'!B45:AI202,25,0)</f>
        <v>0</v>
      </c>
      <c r="AA37" s="117">
        <f>+VLOOKUP(B37,'Convocatoria Instrumental'!B45:AI202,26,0)</f>
        <v>0</v>
      </c>
      <c r="AB37" s="117">
        <f>+VLOOKUP(B37,'Convocatoria Instrumental'!B45:AI202,27,0)</f>
        <v>0</v>
      </c>
      <c r="AC37" s="118">
        <f>+VLOOKUP(B37,'Convocatoria Instrumental'!B45:AI202,28,0)</f>
        <v>0</v>
      </c>
      <c r="AD37" s="118">
        <f>+VLOOKUP(B37,'Convocatoria Instrumental'!B45:AI202,29,0)</f>
        <v>0</v>
      </c>
      <c r="AE37" s="118">
        <f>+VLOOKUP(B37,'Convocatoria Instrumental'!B45:AI202,30,0)</f>
        <v>0</v>
      </c>
      <c r="AF37" s="118">
        <f>+VLOOKUP(B37,'Convocatoria Instrumental'!B45:AI202,31,0)</f>
        <v>0</v>
      </c>
      <c r="AG37" s="118">
        <f>+VLOOKUP(B37,'Convocatoria Instrumental'!B45:AI202,32,0)</f>
        <v>0</v>
      </c>
      <c r="AH37" s="118">
        <f>+VLOOKUP(B37,'Convocatoria Instrumental'!B45:AI202,33,0)</f>
        <v>0</v>
      </c>
      <c r="AI37" s="118">
        <f>+VLOOKUP(B37,'Convocatoria Instrumental'!B45:AI202,34,0)</f>
        <v>0</v>
      </c>
    </row>
    <row r="38" spans="1:35" ht="24" x14ac:dyDescent="0.25">
      <c r="A38" s="94">
        <f t="shared" si="0"/>
        <v>36</v>
      </c>
      <c r="B38" s="95" t="s">
        <v>110</v>
      </c>
      <c r="C38" s="96" t="s">
        <v>111</v>
      </c>
      <c r="D38" s="97" t="s">
        <v>199</v>
      </c>
      <c r="E38" s="94" t="s">
        <v>220</v>
      </c>
      <c r="F38" s="94" t="s">
        <v>440</v>
      </c>
      <c r="G38" s="94" t="s">
        <v>45</v>
      </c>
      <c r="H38" s="94">
        <v>10</v>
      </c>
      <c r="I38" s="118">
        <f>+VLOOKUP(B38,'Convocatoria Instrumental'!B46:AI203,8,0)</f>
        <v>0</v>
      </c>
      <c r="J38" s="118">
        <f>+VLOOKUP(B38,'Convocatoria Instrumental'!B46:AI203,9,0)</f>
        <v>0</v>
      </c>
      <c r="K38" s="118">
        <f>+VLOOKUP(B38,'Convocatoria Instrumental'!B46:AI203,10,0)</f>
        <v>0</v>
      </c>
      <c r="L38" s="118">
        <f>+VLOOKUP(B38,'Convocatoria Instrumental'!B46:AI203,11,0)</f>
        <v>0</v>
      </c>
      <c r="M38" s="118">
        <f>+VLOOKUP(B38,'Convocatoria Instrumental'!B46:AI203,12,0)</f>
        <v>0</v>
      </c>
      <c r="N38" s="118">
        <f>+VLOOKUP(B38,'Convocatoria Instrumental'!B46:AI203,13,0)</f>
        <v>0</v>
      </c>
      <c r="O38" s="118">
        <f>+VLOOKUP(B38,'Convocatoria Instrumental'!B46:AI203,14,0)</f>
        <v>0</v>
      </c>
      <c r="P38" s="118">
        <f>+VLOOKUP(B38,'Convocatoria Instrumental'!B46:AI203,15,0)</f>
        <v>0</v>
      </c>
      <c r="Q38" s="118">
        <f>+VLOOKUP(B38,'Convocatoria Instrumental'!B46:AI203,16,0)</f>
        <v>0</v>
      </c>
      <c r="R38" s="119">
        <f>+VLOOKUP(B38,'Convocatoria Instrumental'!B46:AI203,17,0)</f>
        <v>0</v>
      </c>
      <c r="S38" s="117">
        <f>+VLOOKUP(B38,'Convocatoria Instrumental'!B46:AI203,18,0)</f>
        <v>0</v>
      </c>
      <c r="T38" s="117">
        <f>+VLOOKUP(B38,'Convocatoria Instrumental'!B46:AI203,19,0)</f>
        <v>0</v>
      </c>
      <c r="U38" s="119">
        <f>+VLOOKUP(B38,'Convocatoria Instrumental'!B46:AI203,20,0)</f>
        <v>0</v>
      </c>
      <c r="V38" s="118">
        <f>+VLOOKUP(B38,'Convocatoria Instrumental'!B46:AI203,21,0)</f>
        <v>0</v>
      </c>
      <c r="W38" s="119">
        <f>+VLOOKUP(B38,'Convocatoria Instrumental'!B46:AI203,22,0)</f>
        <v>0</v>
      </c>
      <c r="X38" s="119">
        <f>+VLOOKUP(B38,'Convocatoria Instrumental'!B46:AI203,23,0)</f>
        <v>0</v>
      </c>
      <c r="Y38" s="118">
        <f>+VLOOKUP(B38,'Convocatoria Instrumental'!B46:AI203,24,0)</f>
        <v>0</v>
      </c>
      <c r="Z38" s="117">
        <f>+VLOOKUP(B38,'Convocatoria Instrumental'!B46:AI203,25,0)</f>
        <v>0</v>
      </c>
      <c r="AA38" s="117">
        <f>+VLOOKUP(B38,'Convocatoria Instrumental'!B46:AI203,26,0)</f>
        <v>0</v>
      </c>
      <c r="AB38" s="117">
        <f>+VLOOKUP(B38,'Convocatoria Instrumental'!B46:AI203,27,0)</f>
        <v>0</v>
      </c>
      <c r="AC38" s="118">
        <f>+VLOOKUP(B38,'Convocatoria Instrumental'!B46:AI203,28,0)</f>
        <v>0</v>
      </c>
      <c r="AD38" s="118">
        <f>+VLOOKUP(B38,'Convocatoria Instrumental'!B46:AI203,29,0)</f>
        <v>0</v>
      </c>
      <c r="AE38" s="118">
        <f>+VLOOKUP(B38,'Convocatoria Instrumental'!B46:AI203,30,0)</f>
        <v>0</v>
      </c>
      <c r="AF38" s="118">
        <f>+VLOOKUP(B38,'Convocatoria Instrumental'!B46:AI203,31,0)</f>
        <v>0</v>
      </c>
      <c r="AG38" s="118">
        <f>+VLOOKUP(B38,'Convocatoria Instrumental'!B46:AI203,32,0)</f>
        <v>0</v>
      </c>
      <c r="AH38" s="118">
        <f>+VLOOKUP(B38,'Convocatoria Instrumental'!B46:AI203,33,0)</f>
        <v>0</v>
      </c>
      <c r="AI38" s="118">
        <f>+VLOOKUP(B38,'Convocatoria Instrumental'!B46:AI203,34,0)</f>
        <v>0</v>
      </c>
    </row>
    <row r="39" spans="1:35" ht="24" x14ac:dyDescent="0.25">
      <c r="A39" s="94">
        <f t="shared" si="0"/>
        <v>37</v>
      </c>
      <c r="B39" s="95" t="s">
        <v>112</v>
      </c>
      <c r="C39" s="96" t="s">
        <v>113</v>
      </c>
      <c r="D39" s="97" t="s">
        <v>200</v>
      </c>
      <c r="E39" s="94" t="s">
        <v>220</v>
      </c>
      <c r="F39" s="94" t="s">
        <v>440</v>
      </c>
      <c r="G39" s="94" t="s">
        <v>45</v>
      </c>
      <c r="H39" s="94">
        <v>2</v>
      </c>
      <c r="I39" s="118">
        <f>+VLOOKUP(B39,'Convocatoria Instrumental'!B47:AI204,8,0)</f>
        <v>0</v>
      </c>
      <c r="J39" s="118">
        <f>+VLOOKUP(B39,'Convocatoria Instrumental'!B47:AI204,9,0)</f>
        <v>0</v>
      </c>
      <c r="K39" s="118">
        <f>+VLOOKUP(B39,'Convocatoria Instrumental'!B47:AI204,10,0)</f>
        <v>0</v>
      </c>
      <c r="L39" s="118">
        <f>+VLOOKUP(B39,'Convocatoria Instrumental'!B47:AI204,11,0)</f>
        <v>0</v>
      </c>
      <c r="M39" s="118">
        <f>+VLOOKUP(B39,'Convocatoria Instrumental'!B47:AI204,12,0)</f>
        <v>0</v>
      </c>
      <c r="N39" s="118">
        <f>+VLOOKUP(B39,'Convocatoria Instrumental'!B47:AI204,13,0)</f>
        <v>0</v>
      </c>
      <c r="O39" s="118">
        <f>+VLOOKUP(B39,'Convocatoria Instrumental'!B47:AI204,14,0)</f>
        <v>0</v>
      </c>
      <c r="P39" s="118">
        <f>+VLOOKUP(B39,'Convocatoria Instrumental'!B47:AI204,15,0)</f>
        <v>0</v>
      </c>
      <c r="Q39" s="118">
        <f>+VLOOKUP(B39,'Convocatoria Instrumental'!B47:AI204,16,0)</f>
        <v>0</v>
      </c>
      <c r="R39" s="119">
        <f>+VLOOKUP(B39,'Convocatoria Instrumental'!B47:AI204,17,0)</f>
        <v>0</v>
      </c>
      <c r="S39" s="117">
        <f>+VLOOKUP(B39,'Convocatoria Instrumental'!B47:AI204,18,0)</f>
        <v>0</v>
      </c>
      <c r="T39" s="117">
        <f>+VLOOKUP(B39,'Convocatoria Instrumental'!B47:AI204,19,0)</f>
        <v>0</v>
      </c>
      <c r="U39" s="119">
        <f>+VLOOKUP(B39,'Convocatoria Instrumental'!B47:AI204,20,0)</f>
        <v>0</v>
      </c>
      <c r="V39" s="118">
        <f>+VLOOKUP(B39,'Convocatoria Instrumental'!B47:AI204,21,0)</f>
        <v>0</v>
      </c>
      <c r="W39" s="119">
        <f>+VLOOKUP(B39,'Convocatoria Instrumental'!B47:AI204,22,0)</f>
        <v>0</v>
      </c>
      <c r="X39" s="119">
        <f>+VLOOKUP(B39,'Convocatoria Instrumental'!B47:AI204,23,0)</f>
        <v>0</v>
      </c>
      <c r="Y39" s="118">
        <f>+VLOOKUP(B39,'Convocatoria Instrumental'!B47:AI204,24,0)</f>
        <v>0</v>
      </c>
      <c r="Z39" s="117">
        <f>+VLOOKUP(B39,'Convocatoria Instrumental'!B47:AI204,25,0)</f>
        <v>0</v>
      </c>
      <c r="AA39" s="117">
        <f>+VLOOKUP(B39,'Convocatoria Instrumental'!B47:AI204,26,0)</f>
        <v>0</v>
      </c>
      <c r="AB39" s="117">
        <f>+VLOOKUP(B39,'Convocatoria Instrumental'!B47:AI204,27,0)</f>
        <v>0</v>
      </c>
      <c r="AC39" s="118">
        <f>+VLOOKUP(B39,'Convocatoria Instrumental'!B47:AI204,28,0)</f>
        <v>0</v>
      </c>
      <c r="AD39" s="118">
        <f>+VLOOKUP(B39,'Convocatoria Instrumental'!B47:AI204,29,0)</f>
        <v>0</v>
      </c>
      <c r="AE39" s="118">
        <f>+VLOOKUP(B39,'Convocatoria Instrumental'!B47:AI204,30,0)</f>
        <v>0</v>
      </c>
      <c r="AF39" s="118">
        <f>+VLOOKUP(B39,'Convocatoria Instrumental'!B47:AI204,31,0)</f>
        <v>0</v>
      </c>
      <c r="AG39" s="118">
        <f>+VLOOKUP(B39,'Convocatoria Instrumental'!B47:AI204,32,0)</f>
        <v>0</v>
      </c>
      <c r="AH39" s="118">
        <f>+VLOOKUP(B39,'Convocatoria Instrumental'!B47:AI204,33,0)</f>
        <v>0</v>
      </c>
      <c r="AI39" s="118">
        <f>+VLOOKUP(B39,'Convocatoria Instrumental'!B47:AI204,34,0)</f>
        <v>0</v>
      </c>
    </row>
    <row r="40" spans="1:35" x14ac:dyDescent="0.25">
      <c r="A40" s="94">
        <f t="shared" si="0"/>
        <v>38</v>
      </c>
      <c r="B40" s="95" t="s">
        <v>114</v>
      </c>
      <c r="C40" s="96" t="s">
        <v>115</v>
      </c>
      <c r="D40" s="99" t="s">
        <v>201</v>
      </c>
      <c r="E40" s="94" t="s">
        <v>220</v>
      </c>
      <c r="F40" s="94" t="s">
        <v>440</v>
      </c>
      <c r="G40" s="94" t="s">
        <v>45</v>
      </c>
      <c r="H40" s="94">
        <v>10</v>
      </c>
      <c r="I40" s="118">
        <f>+VLOOKUP(B40,'Convocatoria Instrumental'!B48:AI205,8,0)</f>
        <v>0</v>
      </c>
      <c r="J40" s="118">
        <f>+VLOOKUP(B40,'Convocatoria Instrumental'!B48:AI205,9,0)</f>
        <v>0</v>
      </c>
      <c r="K40" s="118">
        <f>+VLOOKUP(B40,'Convocatoria Instrumental'!B48:AI205,10,0)</f>
        <v>0</v>
      </c>
      <c r="L40" s="118">
        <f>+VLOOKUP(B40,'Convocatoria Instrumental'!B48:AI205,11,0)</f>
        <v>0</v>
      </c>
      <c r="M40" s="118">
        <f>+VLOOKUP(B40,'Convocatoria Instrumental'!B48:AI205,12,0)</f>
        <v>0</v>
      </c>
      <c r="N40" s="118">
        <f>+VLOOKUP(B40,'Convocatoria Instrumental'!B48:AI205,13,0)</f>
        <v>0</v>
      </c>
      <c r="O40" s="118">
        <f>+VLOOKUP(B40,'Convocatoria Instrumental'!B48:AI205,14,0)</f>
        <v>0</v>
      </c>
      <c r="P40" s="118">
        <f>+VLOOKUP(B40,'Convocatoria Instrumental'!B48:AI205,15,0)</f>
        <v>0</v>
      </c>
      <c r="Q40" s="118">
        <f>+VLOOKUP(B40,'Convocatoria Instrumental'!B48:AI205,16,0)</f>
        <v>0</v>
      </c>
      <c r="R40" s="119">
        <f>+VLOOKUP(B40,'Convocatoria Instrumental'!B48:AI205,17,0)</f>
        <v>0</v>
      </c>
      <c r="S40" s="117">
        <f>+VLOOKUP(B40,'Convocatoria Instrumental'!B48:AI205,18,0)</f>
        <v>0</v>
      </c>
      <c r="T40" s="117">
        <f>+VLOOKUP(B40,'Convocatoria Instrumental'!B48:AI205,19,0)</f>
        <v>0</v>
      </c>
      <c r="U40" s="119">
        <f>+VLOOKUP(B40,'Convocatoria Instrumental'!B48:AI205,20,0)</f>
        <v>0</v>
      </c>
      <c r="V40" s="118">
        <f>+VLOOKUP(B40,'Convocatoria Instrumental'!B48:AI205,21,0)</f>
        <v>0</v>
      </c>
      <c r="W40" s="119">
        <f>+VLOOKUP(B40,'Convocatoria Instrumental'!B48:AI205,22,0)</f>
        <v>0</v>
      </c>
      <c r="X40" s="119">
        <f>+VLOOKUP(B40,'Convocatoria Instrumental'!B48:AI205,23,0)</f>
        <v>0</v>
      </c>
      <c r="Y40" s="118">
        <f>+VLOOKUP(B40,'Convocatoria Instrumental'!B48:AI205,24,0)</f>
        <v>0</v>
      </c>
      <c r="Z40" s="117">
        <f>+VLOOKUP(B40,'Convocatoria Instrumental'!B48:AI205,25,0)</f>
        <v>0</v>
      </c>
      <c r="AA40" s="117">
        <f>+VLOOKUP(B40,'Convocatoria Instrumental'!B48:AI205,26,0)</f>
        <v>0</v>
      </c>
      <c r="AB40" s="117">
        <f>+VLOOKUP(B40,'Convocatoria Instrumental'!B48:AI205,27,0)</f>
        <v>0</v>
      </c>
      <c r="AC40" s="118">
        <f>+VLOOKUP(B40,'Convocatoria Instrumental'!B48:AI205,28,0)</f>
        <v>0</v>
      </c>
      <c r="AD40" s="118">
        <f>+VLOOKUP(B40,'Convocatoria Instrumental'!B48:AI205,29,0)</f>
        <v>0</v>
      </c>
      <c r="AE40" s="118">
        <f>+VLOOKUP(B40,'Convocatoria Instrumental'!B48:AI205,30,0)</f>
        <v>0</v>
      </c>
      <c r="AF40" s="118">
        <f>+VLOOKUP(B40,'Convocatoria Instrumental'!B48:AI205,31,0)</f>
        <v>0</v>
      </c>
      <c r="AG40" s="118">
        <f>+VLOOKUP(B40,'Convocatoria Instrumental'!B48:AI205,32,0)</f>
        <v>0</v>
      </c>
      <c r="AH40" s="118">
        <f>+VLOOKUP(B40,'Convocatoria Instrumental'!B48:AI205,33,0)</f>
        <v>0</v>
      </c>
      <c r="AI40" s="118">
        <f>+VLOOKUP(B40,'Convocatoria Instrumental'!B48:AI205,34,0)</f>
        <v>0</v>
      </c>
    </row>
    <row r="41" spans="1:35" ht="24" x14ac:dyDescent="0.25">
      <c r="A41" s="94">
        <f t="shared" si="0"/>
        <v>39</v>
      </c>
      <c r="B41" s="95" t="s">
        <v>116</v>
      </c>
      <c r="C41" s="96" t="s">
        <v>117</v>
      </c>
      <c r="D41" s="99" t="s">
        <v>202</v>
      </c>
      <c r="E41" s="94" t="s">
        <v>220</v>
      </c>
      <c r="F41" s="94" t="s">
        <v>440</v>
      </c>
      <c r="G41" s="94" t="s">
        <v>45</v>
      </c>
      <c r="H41" s="94">
        <v>20</v>
      </c>
      <c r="I41" s="118">
        <f>+VLOOKUP(B41,'Convocatoria Instrumental'!B49:AI206,8,0)</f>
        <v>0</v>
      </c>
      <c r="J41" s="118">
        <f>+VLOOKUP(B41,'Convocatoria Instrumental'!B49:AI206,9,0)</f>
        <v>0</v>
      </c>
      <c r="K41" s="118">
        <f>+VLOOKUP(B41,'Convocatoria Instrumental'!B49:AI206,10,0)</f>
        <v>0</v>
      </c>
      <c r="L41" s="118">
        <f>+VLOOKUP(B41,'Convocatoria Instrumental'!B49:AI206,11,0)</f>
        <v>0</v>
      </c>
      <c r="M41" s="118">
        <f>+VLOOKUP(B41,'Convocatoria Instrumental'!B49:AI206,12,0)</f>
        <v>0</v>
      </c>
      <c r="N41" s="118">
        <f>+VLOOKUP(B41,'Convocatoria Instrumental'!B49:AI206,13,0)</f>
        <v>0</v>
      </c>
      <c r="O41" s="118">
        <f>+VLOOKUP(B41,'Convocatoria Instrumental'!B49:AI206,14,0)</f>
        <v>0</v>
      </c>
      <c r="P41" s="118">
        <f>+VLOOKUP(B41,'Convocatoria Instrumental'!B49:AI206,15,0)</f>
        <v>0</v>
      </c>
      <c r="Q41" s="118">
        <f>+VLOOKUP(B41,'Convocatoria Instrumental'!B49:AI206,16,0)</f>
        <v>0</v>
      </c>
      <c r="R41" s="119">
        <f>+VLOOKUP(B41,'Convocatoria Instrumental'!B49:AI206,17,0)</f>
        <v>0</v>
      </c>
      <c r="S41" s="117">
        <f>+VLOOKUP(B41,'Convocatoria Instrumental'!B49:AI206,18,0)</f>
        <v>0</v>
      </c>
      <c r="T41" s="117">
        <f>+VLOOKUP(B41,'Convocatoria Instrumental'!B49:AI206,19,0)</f>
        <v>0</v>
      </c>
      <c r="U41" s="119">
        <f>+VLOOKUP(B41,'Convocatoria Instrumental'!B49:AI206,20,0)</f>
        <v>0</v>
      </c>
      <c r="V41" s="118">
        <f>+VLOOKUP(B41,'Convocatoria Instrumental'!B49:AI206,21,0)</f>
        <v>0</v>
      </c>
      <c r="W41" s="119">
        <f>+VLOOKUP(B41,'Convocatoria Instrumental'!B49:AI206,22,0)</f>
        <v>0</v>
      </c>
      <c r="X41" s="119">
        <f>+VLOOKUP(B41,'Convocatoria Instrumental'!B49:AI206,23,0)</f>
        <v>0</v>
      </c>
      <c r="Y41" s="118">
        <f>+VLOOKUP(B41,'Convocatoria Instrumental'!B49:AI206,24,0)</f>
        <v>0</v>
      </c>
      <c r="Z41" s="117">
        <f>+VLOOKUP(B41,'Convocatoria Instrumental'!B49:AI206,25,0)</f>
        <v>0</v>
      </c>
      <c r="AA41" s="117">
        <f>+VLOOKUP(B41,'Convocatoria Instrumental'!B49:AI206,26,0)</f>
        <v>0</v>
      </c>
      <c r="AB41" s="117">
        <f>+VLOOKUP(B41,'Convocatoria Instrumental'!B49:AI206,27,0)</f>
        <v>0</v>
      </c>
      <c r="AC41" s="118">
        <f>+VLOOKUP(B41,'Convocatoria Instrumental'!B49:AI206,28,0)</f>
        <v>0</v>
      </c>
      <c r="AD41" s="118">
        <f>+VLOOKUP(B41,'Convocatoria Instrumental'!B49:AI206,29,0)</f>
        <v>0</v>
      </c>
      <c r="AE41" s="118">
        <f>+VLOOKUP(B41,'Convocatoria Instrumental'!B49:AI206,30,0)</f>
        <v>0</v>
      </c>
      <c r="AF41" s="118">
        <f>+VLOOKUP(B41,'Convocatoria Instrumental'!B49:AI206,31,0)</f>
        <v>0</v>
      </c>
      <c r="AG41" s="118">
        <f>+VLOOKUP(B41,'Convocatoria Instrumental'!B49:AI206,32,0)</f>
        <v>0</v>
      </c>
      <c r="AH41" s="118">
        <f>+VLOOKUP(B41,'Convocatoria Instrumental'!B49:AI206,33,0)</f>
        <v>0</v>
      </c>
      <c r="AI41" s="118">
        <f>+VLOOKUP(B41,'Convocatoria Instrumental'!B49:AI206,34,0)</f>
        <v>0</v>
      </c>
    </row>
    <row r="42" spans="1:35" ht="36" x14ac:dyDescent="0.25">
      <c r="A42" s="94">
        <f t="shared" si="0"/>
        <v>40</v>
      </c>
      <c r="B42" s="95" t="s">
        <v>118</v>
      </c>
      <c r="C42" s="96" t="s">
        <v>119</v>
      </c>
      <c r="D42" s="99" t="s">
        <v>203</v>
      </c>
      <c r="E42" s="94" t="s">
        <v>220</v>
      </c>
      <c r="F42" s="94" t="s">
        <v>440</v>
      </c>
      <c r="G42" s="94" t="s">
        <v>45</v>
      </c>
      <c r="H42" s="94">
        <v>22</v>
      </c>
      <c r="I42" s="118">
        <f>+VLOOKUP(B42,'Convocatoria Instrumental'!B50:AI207,8,0)</f>
        <v>0</v>
      </c>
      <c r="J42" s="118">
        <f>+VLOOKUP(B42,'Convocatoria Instrumental'!B50:AI207,9,0)</f>
        <v>0</v>
      </c>
      <c r="K42" s="118">
        <f>+VLOOKUP(B42,'Convocatoria Instrumental'!B50:AI207,10,0)</f>
        <v>0</v>
      </c>
      <c r="L42" s="118">
        <f>+VLOOKUP(B42,'Convocatoria Instrumental'!B50:AI207,11,0)</f>
        <v>0</v>
      </c>
      <c r="M42" s="118">
        <f>+VLOOKUP(B42,'Convocatoria Instrumental'!B50:AI207,12,0)</f>
        <v>0</v>
      </c>
      <c r="N42" s="118">
        <f>+VLOOKUP(B42,'Convocatoria Instrumental'!B50:AI207,13,0)</f>
        <v>0</v>
      </c>
      <c r="O42" s="118">
        <f>+VLOOKUP(B42,'Convocatoria Instrumental'!B50:AI207,14,0)</f>
        <v>0</v>
      </c>
      <c r="P42" s="118">
        <f>+VLOOKUP(B42,'Convocatoria Instrumental'!B50:AI207,15,0)</f>
        <v>0</v>
      </c>
      <c r="Q42" s="118">
        <f>+VLOOKUP(B42,'Convocatoria Instrumental'!B50:AI207,16,0)</f>
        <v>0</v>
      </c>
      <c r="R42" s="119">
        <f>+VLOOKUP(B42,'Convocatoria Instrumental'!B50:AI207,17,0)</f>
        <v>0</v>
      </c>
      <c r="S42" s="117">
        <f>+VLOOKUP(B42,'Convocatoria Instrumental'!B50:AI207,18,0)</f>
        <v>0</v>
      </c>
      <c r="T42" s="117">
        <f>+VLOOKUP(B42,'Convocatoria Instrumental'!B50:AI207,19,0)</f>
        <v>0</v>
      </c>
      <c r="U42" s="119">
        <f>+VLOOKUP(B42,'Convocatoria Instrumental'!B50:AI207,20,0)</f>
        <v>0</v>
      </c>
      <c r="V42" s="118">
        <f>+VLOOKUP(B42,'Convocatoria Instrumental'!B50:AI207,21,0)</f>
        <v>0</v>
      </c>
      <c r="W42" s="119">
        <f>+VLOOKUP(B42,'Convocatoria Instrumental'!B50:AI207,22,0)</f>
        <v>0</v>
      </c>
      <c r="X42" s="119">
        <f>+VLOOKUP(B42,'Convocatoria Instrumental'!B50:AI207,23,0)</f>
        <v>0</v>
      </c>
      <c r="Y42" s="118">
        <f>+VLOOKUP(B42,'Convocatoria Instrumental'!B50:AI207,24,0)</f>
        <v>0</v>
      </c>
      <c r="Z42" s="117">
        <f>+VLOOKUP(B42,'Convocatoria Instrumental'!B50:AI207,25,0)</f>
        <v>0</v>
      </c>
      <c r="AA42" s="117">
        <f>+VLOOKUP(B42,'Convocatoria Instrumental'!B50:AI207,26,0)</f>
        <v>0</v>
      </c>
      <c r="AB42" s="117">
        <f>+VLOOKUP(B42,'Convocatoria Instrumental'!B50:AI207,27,0)</f>
        <v>0</v>
      </c>
      <c r="AC42" s="118">
        <f>+VLOOKUP(B42,'Convocatoria Instrumental'!B50:AI207,28,0)</f>
        <v>0</v>
      </c>
      <c r="AD42" s="118">
        <f>+VLOOKUP(B42,'Convocatoria Instrumental'!B50:AI207,29,0)</f>
        <v>0</v>
      </c>
      <c r="AE42" s="118">
        <f>+VLOOKUP(B42,'Convocatoria Instrumental'!B50:AI207,30,0)</f>
        <v>0</v>
      </c>
      <c r="AF42" s="118">
        <f>+VLOOKUP(B42,'Convocatoria Instrumental'!B50:AI207,31,0)</f>
        <v>0</v>
      </c>
      <c r="AG42" s="118">
        <f>+VLOOKUP(B42,'Convocatoria Instrumental'!B50:AI207,32,0)</f>
        <v>0</v>
      </c>
      <c r="AH42" s="118">
        <f>+VLOOKUP(B42,'Convocatoria Instrumental'!B50:AI207,33,0)</f>
        <v>0</v>
      </c>
      <c r="AI42" s="118">
        <f>+VLOOKUP(B42,'Convocatoria Instrumental'!B50:AI207,34,0)</f>
        <v>0</v>
      </c>
    </row>
    <row r="43" spans="1:35" ht="24" x14ac:dyDescent="0.25">
      <c r="A43" s="94">
        <f t="shared" si="0"/>
        <v>41</v>
      </c>
      <c r="B43" s="95" t="s">
        <v>120</v>
      </c>
      <c r="C43" s="96" t="s">
        <v>121</v>
      </c>
      <c r="D43" s="97" t="s">
        <v>202</v>
      </c>
      <c r="E43" s="94" t="s">
        <v>220</v>
      </c>
      <c r="F43" s="94" t="s">
        <v>440</v>
      </c>
      <c r="G43" s="94" t="s">
        <v>45</v>
      </c>
      <c r="H43" s="94">
        <v>40</v>
      </c>
      <c r="I43" s="118">
        <f>+VLOOKUP(B43,'Convocatoria Instrumental'!B51:AI208,8,0)</f>
        <v>0</v>
      </c>
      <c r="J43" s="118">
        <f>+VLOOKUP(B43,'Convocatoria Instrumental'!B51:AI208,9,0)</f>
        <v>0</v>
      </c>
      <c r="K43" s="118">
        <f>+VLOOKUP(B43,'Convocatoria Instrumental'!B51:AI208,10,0)</f>
        <v>0</v>
      </c>
      <c r="L43" s="118">
        <f>+VLOOKUP(B43,'Convocatoria Instrumental'!B51:AI208,11,0)</f>
        <v>0</v>
      </c>
      <c r="M43" s="118">
        <f>+VLOOKUP(B43,'Convocatoria Instrumental'!B51:AI208,12,0)</f>
        <v>0</v>
      </c>
      <c r="N43" s="118">
        <f>+VLOOKUP(B43,'Convocatoria Instrumental'!B51:AI208,13,0)</f>
        <v>0</v>
      </c>
      <c r="O43" s="118">
        <f>+VLOOKUP(B43,'Convocatoria Instrumental'!B51:AI208,14,0)</f>
        <v>0</v>
      </c>
      <c r="P43" s="118">
        <f>+VLOOKUP(B43,'Convocatoria Instrumental'!B51:AI208,15,0)</f>
        <v>0</v>
      </c>
      <c r="Q43" s="118">
        <f>+VLOOKUP(B43,'Convocatoria Instrumental'!B51:AI208,16,0)</f>
        <v>0</v>
      </c>
      <c r="R43" s="119">
        <f>+VLOOKUP(B43,'Convocatoria Instrumental'!B51:AI208,17,0)</f>
        <v>0</v>
      </c>
      <c r="S43" s="117">
        <f>+VLOOKUP(B43,'Convocatoria Instrumental'!B51:AI208,18,0)</f>
        <v>0</v>
      </c>
      <c r="T43" s="117">
        <f>+VLOOKUP(B43,'Convocatoria Instrumental'!B51:AI208,19,0)</f>
        <v>0</v>
      </c>
      <c r="U43" s="119">
        <f>+VLOOKUP(B43,'Convocatoria Instrumental'!B51:AI208,20,0)</f>
        <v>0</v>
      </c>
      <c r="V43" s="118">
        <f>+VLOOKUP(B43,'Convocatoria Instrumental'!B51:AI208,21,0)</f>
        <v>0</v>
      </c>
      <c r="W43" s="119">
        <f>+VLOOKUP(B43,'Convocatoria Instrumental'!B51:AI208,22,0)</f>
        <v>0</v>
      </c>
      <c r="X43" s="119">
        <f>+VLOOKUP(B43,'Convocatoria Instrumental'!B51:AI208,23,0)</f>
        <v>0</v>
      </c>
      <c r="Y43" s="118">
        <f>+VLOOKUP(B43,'Convocatoria Instrumental'!B51:AI208,24,0)</f>
        <v>0</v>
      </c>
      <c r="Z43" s="117">
        <f>+VLOOKUP(B43,'Convocatoria Instrumental'!B51:AI208,25,0)</f>
        <v>0</v>
      </c>
      <c r="AA43" s="117">
        <f>+VLOOKUP(B43,'Convocatoria Instrumental'!B51:AI208,26,0)</f>
        <v>0</v>
      </c>
      <c r="AB43" s="117">
        <f>+VLOOKUP(B43,'Convocatoria Instrumental'!B51:AI208,27,0)</f>
        <v>0</v>
      </c>
      <c r="AC43" s="118">
        <f>+VLOOKUP(B43,'Convocatoria Instrumental'!B51:AI208,28,0)</f>
        <v>0</v>
      </c>
      <c r="AD43" s="118">
        <f>+VLOOKUP(B43,'Convocatoria Instrumental'!B51:AI208,29,0)</f>
        <v>0</v>
      </c>
      <c r="AE43" s="118">
        <f>+VLOOKUP(B43,'Convocatoria Instrumental'!B51:AI208,30,0)</f>
        <v>0</v>
      </c>
      <c r="AF43" s="118">
        <f>+VLOOKUP(B43,'Convocatoria Instrumental'!B51:AI208,31,0)</f>
        <v>0</v>
      </c>
      <c r="AG43" s="118">
        <f>+VLOOKUP(B43,'Convocatoria Instrumental'!B51:AI208,32,0)</f>
        <v>0</v>
      </c>
      <c r="AH43" s="118">
        <f>+VLOOKUP(B43,'Convocatoria Instrumental'!B51:AI208,33,0)</f>
        <v>0</v>
      </c>
      <c r="AI43" s="118">
        <f>+VLOOKUP(B43,'Convocatoria Instrumental'!B51:AI208,34,0)</f>
        <v>0</v>
      </c>
    </row>
    <row r="44" spans="1:35" ht="24" x14ac:dyDescent="0.25">
      <c r="A44" s="94">
        <f t="shared" si="0"/>
        <v>42</v>
      </c>
      <c r="B44" s="95" t="s">
        <v>122</v>
      </c>
      <c r="C44" s="96" t="s">
        <v>123</v>
      </c>
      <c r="D44" s="97" t="s">
        <v>204</v>
      </c>
      <c r="E44" s="94" t="s">
        <v>220</v>
      </c>
      <c r="F44" s="94" t="s">
        <v>440</v>
      </c>
      <c r="G44" s="94" t="s">
        <v>45</v>
      </c>
      <c r="H44" s="94">
        <v>8</v>
      </c>
      <c r="I44" s="118">
        <f>+VLOOKUP(B44,'Convocatoria Instrumental'!B52:AI209,8,0)</f>
        <v>0</v>
      </c>
      <c r="J44" s="118">
        <f>+VLOOKUP(B44,'Convocatoria Instrumental'!B52:AI209,9,0)</f>
        <v>0</v>
      </c>
      <c r="K44" s="118">
        <f>+VLOOKUP(B44,'Convocatoria Instrumental'!B52:AI209,10,0)</f>
        <v>0</v>
      </c>
      <c r="L44" s="118">
        <f>+VLOOKUP(B44,'Convocatoria Instrumental'!B52:AI209,11,0)</f>
        <v>0</v>
      </c>
      <c r="M44" s="118">
        <f>+VLOOKUP(B44,'Convocatoria Instrumental'!B52:AI209,12,0)</f>
        <v>0</v>
      </c>
      <c r="N44" s="118">
        <f>+VLOOKUP(B44,'Convocatoria Instrumental'!B52:AI209,13,0)</f>
        <v>0</v>
      </c>
      <c r="O44" s="118">
        <f>+VLOOKUP(B44,'Convocatoria Instrumental'!B52:AI209,14,0)</f>
        <v>0</v>
      </c>
      <c r="P44" s="118">
        <f>+VLOOKUP(B44,'Convocatoria Instrumental'!B52:AI209,15,0)</f>
        <v>0</v>
      </c>
      <c r="Q44" s="118">
        <f>+VLOOKUP(B44,'Convocatoria Instrumental'!B52:AI209,16,0)</f>
        <v>0</v>
      </c>
      <c r="R44" s="119">
        <f>+VLOOKUP(B44,'Convocatoria Instrumental'!B52:AI209,17,0)</f>
        <v>0</v>
      </c>
      <c r="S44" s="117">
        <f>+VLOOKUP(B44,'Convocatoria Instrumental'!B52:AI209,18,0)</f>
        <v>0</v>
      </c>
      <c r="T44" s="117">
        <f>+VLOOKUP(B44,'Convocatoria Instrumental'!B52:AI209,19,0)</f>
        <v>0</v>
      </c>
      <c r="U44" s="119">
        <f>+VLOOKUP(B44,'Convocatoria Instrumental'!B52:AI209,20,0)</f>
        <v>0</v>
      </c>
      <c r="V44" s="118">
        <f>+VLOOKUP(B44,'Convocatoria Instrumental'!B52:AI209,21,0)</f>
        <v>0</v>
      </c>
      <c r="W44" s="119">
        <f>+VLOOKUP(B44,'Convocatoria Instrumental'!B52:AI209,22,0)</f>
        <v>0</v>
      </c>
      <c r="X44" s="119">
        <f>+VLOOKUP(B44,'Convocatoria Instrumental'!B52:AI209,23,0)</f>
        <v>0</v>
      </c>
      <c r="Y44" s="118">
        <f>+VLOOKUP(B44,'Convocatoria Instrumental'!B52:AI209,24,0)</f>
        <v>0</v>
      </c>
      <c r="Z44" s="117">
        <f>+VLOOKUP(B44,'Convocatoria Instrumental'!B52:AI209,25,0)</f>
        <v>0</v>
      </c>
      <c r="AA44" s="117">
        <f>+VLOOKUP(B44,'Convocatoria Instrumental'!B52:AI209,26,0)</f>
        <v>0</v>
      </c>
      <c r="AB44" s="117">
        <f>+VLOOKUP(B44,'Convocatoria Instrumental'!B52:AI209,27,0)</f>
        <v>0</v>
      </c>
      <c r="AC44" s="118">
        <f>+VLOOKUP(B44,'Convocatoria Instrumental'!B52:AI209,28,0)</f>
        <v>0</v>
      </c>
      <c r="AD44" s="118">
        <f>+VLOOKUP(B44,'Convocatoria Instrumental'!B52:AI209,29,0)</f>
        <v>0</v>
      </c>
      <c r="AE44" s="118">
        <f>+VLOOKUP(B44,'Convocatoria Instrumental'!B52:AI209,30,0)</f>
        <v>0</v>
      </c>
      <c r="AF44" s="118">
        <f>+VLOOKUP(B44,'Convocatoria Instrumental'!B52:AI209,31,0)</f>
        <v>0</v>
      </c>
      <c r="AG44" s="118">
        <f>+VLOOKUP(B44,'Convocatoria Instrumental'!B52:AI209,32,0)</f>
        <v>0</v>
      </c>
      <c r="AH44" s="118">
        <f>+VLOOKUP(B44,'Convocatoria Instrumental'!B52:AI209,33,0)</f>
        <v>0</v>
      </c>
      <c r="AI44" s="118">
        <f>+VLOOKUP(B44,'Convocatoria Instrumental'!B52:AI209,34,0)</f>
        <v>0</v>
      </c>
    </row>
    <row r="45" spans="1:35" ht="48" x14ac:dyDescent="0.25">
      <c r="A45" s="94">
        <f t="shared" si="0"/>
        <v>43</v>
      </c>
      <c r="B45" s="95" t="s">
        <v>124</v>
      </c>
      <c r="C45" s="96" t="s">
        <v>125</v>
      </c>
      <c r="D45" s="97" t="s">
        <v>200</v>
      </c>
      <c r="E45" s="94" t="s">
        <v>220</v>
      </c>
      <c r="F45" s="94" t="s">
        <v>440</v>
      </c>
      <c r="G45" s="94" t="s">
        <v>45</v>
      </c>
      <c r="H45" s="94">
        <v>2</v>
      </c>
      <c r="I45" s="118">
        <f>+VLOOKUP(B45,'Convocatoria Instrumental'!B53:AI210,8,0)</f>
        <v>0</v>
      </c>
      <c r="J45" s="118">
        <f>+VLOOKUP(B45,'Convocatoria Instrumental'!B53:AI210,9,0)</f>
        <v>0</v>
      </c>
      <c r="K45" s="118">
        <f>+VLOOKUP(B45,'Convocatoria Instrumental'!B53:AI210,10,0)</f>
        <v>0</v>
      </c>
      <c r="L45" s="118">
        <f>+VLOOKUP(B45,'Convocatoria Instrumental'!B53:AI210,11,0)</f>
        <v>0</v>
      </c>
      <c r="M45" s="118">
        <f>+VLOOKUP(B45,'Convocatoria Instrumental'!B53:AI210,12,0)</f>
        <v>0</v>
      </c>
      <c r="N45" s="118">
        <f>+VLOOKUP(B45,'Convocatoria Instrumental'!B53:AI210,13,0)</f>
        <v>0</v>
      </c>
      <c r="O45" s="118">
        <f>+VLOOKUP(B45,'Convocatoria Instrumental'!B53:AI210,14,0)</f>
        <v>0</v>
      </c>
      <c r="P45" s="118">
        <f>+VLOOKUP(B45,'Convocatoria Instrumental'!B53:AI210,15,0)</f>
        <v>0</v>
      </c>
      <c r="Q45" s="118">
        <f>+VLOOKUP(B45,'Convocatoria Instrumental'!B53:AI210,16,0)</f>
        <v>0</v>
      </c>
      <c r="R45" s="119">
        <f>+VLOOKUP(B45,'Convocatoria Instrumental'!B53:AI210,17,0)</f>
        <v>0</v>
      </c>
      <c r="S45" s="117">
        <f>+VLOOKUP(B45,'Convocatoria Instrumental'!B53:AI210,18,0)</f>
        <v>0</v>
      </c>
      <c r="T45" s="117">
        <f>+VLOOKUP(B45,'Convocatoria Instrumental'!B53:AI210,19,0)</f>
        <v>0</v>
      </c>
      <c r="U45" s="119">
        <f>+VLOOKUP(B45,'Convocatoria Instrumental'!B53:AI210,20,0)</f>
        <v>0</v>
      </c>
      <c r="V45" s="118">
        <f>+VLOOKUP(B45,'Convocatoria Instrumental'!B53:AI210,21,0)</f>
        <v>0</v>
      </c>
      <c r="W45" s="119">
        <f>+VLOOKUP(B45,'Convocatoria Instrumental'!B53:AI210,22,0)</f>
        <v>0</v>
      </c>
      <c r="X45" s="119">
        <f>+VLOOKUP(B45,'Convocatoria Instrumental'!B53:AI210,23,0)</f>
        <v>0</v>
      </c>
      <c r="Y45" s="118">
        <f>+VLOOKUP(B45,'Convocatoria Instrumental'!B53:AI210,24,0)</f>
        <v>0</v>
      </c>
      <c r="Z45" s="117">
        <f>+VLOOKUP(B45,'Convocatoria Instrumental'!B53:AI210,25,0)</f>
        <v>0</v>
      </c>
      <c r="AA45" s="117">
        <f>+VLOOKUP(B45,'Convocatoria Instrumental'!B53:AI210,26,0)</f>
        <v>0</v>
      </c>
      <c r="AB45" s="117">
        <f>+VLOOKUP(B45,'Convocatoria Instrumental'!B53:AI210,27,0)</f>
        <v>0</v>
      </c>
      <c r="AC45" s="118">
        <f>+VLOOKUP(B45,'Convocatoria Instrumental'!B53:AI210,28,0)</f>
        <v>0</v>
      </c>
      <c r="AD45" s="118">
        <f>+VLOOKUP(B45,'Convocatoria Instrumental'!B53:AI210,29,0)</f>
        <v>0</v>
      </c>
      <c r="AE45" s="118">
        <f>+VLOOKUP(B45,'Convocatoria Instrumental'!B53:AI210,30,0)</f>
        <v>0</v>
      </c>
      <c r="AF45" s="118">
        <f>+VLOOKUP(B45,'Convocatoria Instrumental'!B53:AI210,31,0)</f>
        <v>0</v>
      </c>
      <c r="AG45" s="118">
        <f>+VLOOKUP(B45,'Convocatoria Instrumental'!B53:AI210,32,0)</f>
        <v>0</v>
      </c>
      <c r="AH45" s="118">
        <f>+VLOOKUP(B45,'Convocatoria Instrumental'!B53:AI210,33,0)</f>
        <v>0</v>
      </c>
      <c r="AI45" s="118">
        <f>+VLOOKUP(B45,'Convocatoria Instrumental'!B53:AI210,34,0)</f>
        <v>0</v>
      </c>
    </row>
    <row r="46" spans="1:35" ht="24" x14ac:dyDescent="0.25">
      <c r="A46" s="94">
        <f t="shared" si="0"/>
        <v>44</v>
      </c>
      <c r="B46" s="95" t="s">
        <v>126</v>
      </c>
      <c r="C46" s="96" t="s">
        <v>127</v>
      </c>
      <c r="D46" s="97" t="s">
        <v>205</v>
      </c>
      <c r="E46" s="94" t="s">
        <v>220</v>
      </c>
      <c r="F46" s="94" t="s">
        <v>440</v>
      </c>
      <c r="G46" s="94" t="s">
        <v>45</v>
      </c>
      <c r="H46" s="94">
        <v>6</v>
      </c>
      <c r="I46" s="118">
        <f>+VLOOKUP(B46,'Convocatoria Instrumental'!B54:AI211,8,0)</f>
        <v>0</v>
      </c>
      <c r="J46" s="118">
        <f>+VLOOKUP(B46,'Convocatoria Instrumental'!B54:AI211,9,0)</f>
        <v>0</v>
      </c>
      <c r="K46" s="118">
        <f>+VLOOKUP(B46,'Convocatoria Instrumental'!B54:AI211,10,0)</f>
        <v>0</v>
      </c>
      <c r="L46" s="118">
        <f>+VLOOKUP(B46,'Convocatoria Instrumental'!B54:AI211,11,0)</f>
        <v>0</v>
      </c>
      <c r="M46" s="118">
        <f>+VLOOKUP(B46,'Convocatoria Instrumental'!B54:AI211,12,0)</f>
        <v>0</v>
      </c>
      <c r="N46" s="118">
        <f>+VLOOKUP(B46,'Convocatoria Instrumental'!B54:AI211,13,0)</f>
        <v>0</v>
      </c>
      <c r="O46" s="118">
        <f>+VLOOKUP(B46,'Convocatoria Instrumental'!B54:AI211,14,0)</f>
        <v>0</v>
      </c>
      <c r="P46" s="118">
        <f>+VLOOKUP(B46,'Convocatoria Instrumental'!B54:AI211,15,0)</f>
        <v>0</v>
      </c>
      <c r="Q46" s="118">
        <f>+VLOOKUP(B46,'Convocatoria Instrumental'!B54:AI211,16,0)</f>
        <v>0</v>
      </c>
      <c r="R46" s="119">
        <f>+VLOOKUP(B46,'Convocatoria Instrumental'!B54:AI211,17,0)</f>
        <v>0</v>
      </c>
      <c r="S46" s="117">
        <f>+VLOOKUP(B46,'Convocatoria Instrumental'!B54:AI211,18,0)</f>
        <v>0</v>
      </c>
      <c r="T46" s="117">
        <f>+VLOOKUP(B46,'Convocatoria Instrumental'!B54:AI211,19,0)</f>
        <v>0</v>
      </c>
      <c r="U46" s="119">
        <f>+VLOOKUP(B46,'Convocatoria Instrumental'!B54:AI211,20,0)</f>
        <v>0</v>
      </c>
      <c r="V46" s="118">
        <f>+VLOOKUP(B46,'Convocatoria Instrumental'!B54:AI211,21,0)</f>
        <v>0</v>
      </c>
      <c r="W46" s="119">
        <f>+VLOOKUP(B46,'Convocatoria Instrumental'!B54:AI211,22,0)</f>
        <v>0</v>
      </c>
      <c r="X46" s="119">
        <f>+VLOOKUP(B46,'Convocatoria Instrumental'!B54:AI211,23,0)</f>
        <v>0</v>
      </c>
      <c r="Y46" s="118">
        <f>+VLOOKUP(B46,'Convocatoria Instrumental'!B54:AI211,24,0)</f>
        <v>0</v>
      </c>
      <c r="Z46" s="117">
        <f>+VLOOKUP(B46,'Convocatoria Instrumental'!B54:AI211,25,0)</f>
        <v>0</v>
      </c>
      <c r="AA46" s="117">
        <f>+VLOOKUP(B46,'Convocatoria Instrumental'!B54:AI211,26,0)</f>
        <v>0</v>
      </c>
      <c r="AB46" s="117">
        <f>+VLOOKUP(B46,'Convocatoria Instrumental'!B54:AI211,27,0)</f>
        <v>0</v>
      </c>
      <c r="AC46" s="118">
        <f>+VLOOKUP(B46,'Convocatoria Instrumental'!B54:AI211,28,0)</f>
        <v>0</v>
      </c>
      <c r="AD46" s="118">
        <f>+VLOOKUP(B46,'Convocatoria Instrumental'!B54:AI211,29,0)</f>
        <v>0</v>
      </c>
      <c r="AE46" s="118">
        <f>+VLOOKUP(B46,'Convocatoria Instrumental'!B54:AI211,30,0)</f>
        <v>0</v>
      </c>
      <c r="AF46" s="118">
        <f>+VLOOKUP(B46,'Convocatoria Instrumental'!B54:AI211,31,0)</f>
        <v>0</v>
      </c>
      <c r="AG46" s="118">
        <f>+VLOOKUP(B46,'Convocatoria Instrumental'!B54:AI211,32,0)</f>
        <v>0</v>
      </c>
      <c r="AH46" s="118">
        <f>+VLOOKUP(B46,'Convocatoria Instrumental'!B54:AI211,33,0)</f>
        <v>0</v>
      </c>
      <c r="AI46" s="118">
        <f>+VLOOKUP(B46,'Convocatoria Instrumental'!B54:AI211,34,0)</f>
        <v>0</v>
      </c>
    </row>
    <row r="47" spans="1:35" x14ac:dyDescent="0.25">
      <c r="A47" s="94">
        <f t="shared" si="0"/>
        <v>45</v>
      </c>
      <c r="B47" s="95" t="s">
        <v>128</v>
      </c>
      <c r="C47" s="96" t="s">
        <v>129</v>
      </c>
      <c r="D47" s="99" t="s">
        <v>201</v>
      </c>
      <c r="E47" s="94" t="s">
        <v>220</v>
      </c>
      <c r="F47" s="94" t="s">
        <v>440</v>
      </c>
      <c r="G47" s="94" t="s">
        <v>45</v>
      </c>
      <c r="H47" s="94">
        <v>10</v>
      </c>
      <c r="I47" s="118">
        <f>+VLOOKUP(B47,'Convocatoria Instrumental'!B55:AI212,8,0)</f>
        <v>0</v>
      </c>
      <c r="J47" s="118">
        <f>+VLOOKUP(B47,'Convocatoria Instrumental'!B55:AI212,9,0)</f>
        <v>0</v>
      </c>
      <c r="K47" s="118">
        <f>+VLOOKUP(B47,'Convocatoria Instrumental'!B55:AI212,10,0)</f>
        <v>0</v>
      </c>
      <c r="L47" s="118">
        <f>+VLOOKUP(B47,'Convocatoria Instrumental'!B55:AI212,11,0)</f>
        <v>0</v>
      </c>
      <c r="M47" s="118">
        <f>+VLOOKUP(B47,'Convocatoria Instrumental'!B55:AI212,12,0)</f>
        <v>0</v>
      </c>
      <c r="N47" s="118">
        <f>+VLOOKUP(B47,'Convocatoria Instrumental'!B55:AI212,13,0)</f>
        <v>0</v>
      </c>
      <c r="O47" s="118">
        <f>+VLOOKUP(B47,'Convocatoria Instrumental'!B55:AI212,14,0)</f>
        <v>0</v>
      </c>
      <c r="P47" s="118">
        <f>+VLOOKUP(B47,'Convocatoria Instrumental'!B55:AI212,15,0)</f>
        <v>0</v>
      </c>
      <c r="Q47" s="118">
        <f>+VLOOKUP(B47,'Convocatoria Instrumental'!B55:AI212,16,0)</f>
        <v>0</v>
      </c>
      <c r="R47" s="119">
        <f>+VLOOKUP(B47,'Convocatoria Instrumental'!B55:AI212,17,0)</f>
        <v>0</v>
      </c>
      <c r="S47" s="117">
        <f>+VLOOKUP(B47,'Convocatoria Instrumental'!B55:AI212,18,0)</f>
        <v>0</v>
      </c>
      <c r="T47" s="117">
        <f>+VLOOKUP(B47,'Convocatoria Instrumental'!B55:AI212,19,0)</f>
        <v>0</v>
      </c>
      <c r="U47" s="119">
        <f>+VLOOKUP(B47,'Convocatoria Instrumental'!B55:AI212,20,0)</f>
        <v>0</v>
      </c>
      <c r="V47" s="118">
        <f>+VLOOKUP(B47,'Convocatoria Instrumental'!B55:AI212,21,0)</f>
        <v>0</v>
      </c>
      <c r="W47" s="119">
        <f>+VLOOKUP(B47,'Convocatoria Instrumental'!B55:AI212,22,0)</f>
        <v>0</v>
      </c>
      <c r="X47" s="119">
        <f>+VLOOKUP(B47,'Convocatoria Instrumental'!B55:AI212,23,0)</f>
        <v>0</v>
      </c>
      <c r="Y47" s="118">
        <f>+VLOOKUP(B47,'Convocatoria Instrumental'!B55:AI212,24,0)</f>
        <v>0</v>
      </c>
      <c r="Z47" s="117">
        <f>+VLOOKUP(B47,'Convocatoria Instrumental'!B55:AI212,25,0)</f>
        <v>0</v>
      </c>
      <c r="AA47" s="117">
        <f>+VLOOKUP(B47,'Convocatoria Instrumental'!B55:AI212,26,0)</f>
        <v>0</v>
      </c>
      <c r="AB47" s="117">
        <f>+VLOOKUP(B47,'Convocatoria Instrumental'!B55:AI212,27,0)</f>
        <v>0</v>
      </c>
      <c r="AC47" s="118">
        <f>+VLOOKUP(B47,'Convocatoria Instrumental'!B55:AI212,28,0)</f>
        <v>0</v>
      </c>
      <c r="AD47" s="118">
        <f>+VLOOKUP(B47,'Convocatoria Instrumental'!B55:AI212,29,0)</f>
        <v>0</v>
      </c>
      <c r="AE47" s="118">
        <f>+VLOOKUP(B47,'Convocatoria Instrumental'!B55:AI212,30,0)</f>
        <v>0</v>
      </c>
      <c r="AF47" s="118">
        <f>+VLOOKUP(B47,'Convocatoria Instrumental'!B55:AI212,31,0)</f>
        <v>0</v>
      </c>
      <c r="AG47" s="118">
        <f>+VLOOKUP(B47,'Convocatoria Instrumental'!B55:AI212,32,0)</f>
        <v>0</v>
      </c>
      <c r="AH47" s="118">
        <f>+VLOOKUP(B47,'Convocatoria Instrumental'!B55:AI212,33,0)</f>
        <v>0</v>
      </c>
      <c r="AI47" s="118">
        <f>+VLOOKUP(B47,'Convocatoria Instrumental'!B55:AI212,34,0)</f>
        <v>0</v>
      </c>
    </row>
    <row r="48" spans="1:35" ht="24" x14ac:dyDescent="0.25">
      <c r="A48" s="94">
        <f t="shared" si="0"/>
        <v>46</v>
      </c>
      <c r="B48" s="95" t="s">
        <v>130</v>
      </c>
      <c r="C48" s="96" t="s">
        <v>131</v>
      </c>
      <c r="D48" s="99" t="s">
        <v>202</v>
      </c>
      <c r="E48" s="94" t="s">
        <v>220</v>
      </c>
      <c r="F48" s="94" t="s">
        <v>440</v>
      </c>
      <c r="G48" s="94" t="s">
        <v>45</v>
      </c>
      <c r="H48" s="94">
        <v>6</v>
      </c>
      <c r="I48" s="118">
        <f>+VLOOKUP(B48,'Convocatoria Instrumental'!B56:AI213,8,0)</f>
        <v>0</v>
      </c>
      <c r="J48" s="118">
        <f>+VLOOKUP(B48,'Convocatoria Instrumental'!B56:AI213,9,0)</f>
        <v>0</v>
      </c>
      <c r="K48" s="118">
        <f>+VLOOKUP(B48,'Convocatoria Instrumental'!B56:AI213,10,0)</f>
        <v>0</v>
      </c>
      <c r="L48" s="118">
        <f>+VLOOKUP(B48,'Convocatoria Instrumental'!B56:AI213,11,0)</f>
        <v>0</v>
      </c>
      <c r="M48" s="118">
        <f>+VLOOKUP(B48,'Convocatoria Instrumental'!B56:AI213,12,0)</f>
        <v>0</v>
      </c>
      <c r="N48" s="118">
        <f>+VLOOKUP(B48,'Convocatoria Instrumental'!B56:AI213,13,0)</f>
        <v>0</v>
      </c>
      <c r="O48" s="118">
        <f>+VLOOKUP(B48,'Convocatoria Instrumental'!B56:AI213,14,0)</f>
        <v>0</v>
      </c>
      <c r="P48" s="118">
        <f>+VLOOKUP(B48,'Convocatoria Instrumental'!B56:AI213,15,0)</f>
        <v>0</v>
      </c>
      <c r="Q48" s="118">
        <f>+VLOOKUP(B48,'Convocatoria Instrumental'!B56:AI213,16,0)</f>
        <v>0</v>
      </c>
      <c r="R48" s="119">
        <f>+VLOOKUP(B48,'Convocatoria Instrumental'!B56:AI213,17,0)</f>
        <v>0</v>
      </c>
      <c r="S48" s="117">
        <f>+VLOOKUP(B48,'Convocatoria Instrumental'!B56:AI213,18,0)</f>
        <v>0</v>
      </c>
      <c r="T48" s="117">
        <f>+VLOOKUP(B48,'Convocatoria Instrumental'!B56:AI213,19,0)</f>
        <v>0</v>
      </c>
      <c r="U48" s="119">
        <f>+VLOOKUP(B48,'Convocatoria Instrumental'!B56:AI213,20,0)</f>
        <v>0</v>
      </c>
      <c r="V48" s="118">
        <f>+VLOOKUP(B48,'Convocatoria Instrumental'!B56:AI213,21,0)</f>
        <v>0</v>
      </c>
      <c r="W48" s="119">
        <f>+VLOOKUP(B48,'Convocatoria Instrumental'!B56:AI213,22,0)</f>
        <v>0</v>
      </c>
      <c r="X48" s="119">
        <f>+VLOOKUP(B48,'Convocatoria Instrumental'!B56:AI213,23,0)</f>
        <v>0</v>
      </c>
      <c r="Y48" s="118">
        <f>+VLOOKUP(B48,'Convocatoria Instrumental'!B56:AI213,24,0)</f>
        <v>0</v>
      </c>
      <c r="Z48" s="117">
        <f>+VLOOKUP(B48,'Convocatoria Instrumental'!B56:AI213,25,0)</f>
        <v>0</v>
      </c>
      <c r="AA48" s="117">
        <f>+VLOOKUP(B48,'Convocatoria Instrumental'!B56:AI213,26,0)</f>
        <v>0</v>
      </c>
      <c r="AB48" s="117">
        <f>+VLOOKUP(B48,'Convocatoria Instrumental'!B56:AI213,27,0)</f>
        <v>0</v>
      </c>
      <c r="AC48" s="118">
        <f>+VLOOKUP(B48,'Convocatoria Instrumental'!B56:AI213,28,0)</f>
        <v>0</v>
      </c>
      <c r="AD48" s="118">
        <f>+VLOOKUP(B48,'Convocatoria Instrumental'!B56:AI213,29,0)</f>
        <v>0</v>
      </c>
      <c r="AE48" s="118">
        <f>+VLOOKUP(B48,'Convocatoria Instrumental'!B56:AI213,30,0)</f>
        <v>0</v>
      </c>
      <c r="AF48" s="118">
        <f>+VLOOKUP(B48,'Convocatoria Instrumental'!B56:AI213,31,0)</f>
        <v>0</v>
      </c>
      <c r="AG48" s="118">
        <f>+VLOOKUP(B48,'Convocatoria Instrumental'!B56:AI213,32,0)</f>
        <v>0</v>
      </c>
      <c r="AH48" s="118">
        <f>+VLOOKUP(B48,'Convocatoria Instrumental'!B56:AI213,33,0)</f>
        <v>0</v>
      </c>
      <c r="AI48" s="118">
        <f>+VLOOKUP(B48,'Convocatoria Instrumental'!B56:AI213,34,0)</f>
        <v>0</v>
      </c>
    </row>
    <row r="49" spans="1:35" ht="24" x14ac:dyDescent="0.25">
      <c r="A49" s="94">
        <f t="shared" si="0"/>
        <v>47</v>
      </c>
      <c r="B49" s="95" t="s">
        <v>132</v>
      </c>
      <c r="C49" s="96" t="s">
        <v>133</v>
      </c>
      <c r="D49" s="97" t="s">
        <v>206</v>
      </c>
      <c r="E49" s="94" t="s">
        <v>220</v>
      </c>
      <c r="F49" s="94" t="s">
        <v>440</v>
      </c>
      <c r="G49" s="94" t="s">
        <v>45</v>
      </c>
      <c r="H49" s="94">
        <v>4</v>
      </c>
      <c r="I49" s="118">
        <f>+VLOOKUP(B49,'Convocatoria Instrumental'!B57:AI214,8,0)</f>
        <v>0</v>
      </c>
      <c r="J49" s="118">
        <f>+VLOOKUP(B49,'Convocatoria Instrumental'!B57:AI214,9,0)</f>
        <v>0</v>
      </c>
      <c r="K49" s="118">
        <f>+VLOOKUP(B49,'Convocatoria Instrumental'!B57:AI214,10,0)</f>
        <v>0</v>
      </c>
      <c r="L49" s="118">
        <f>+VLOOKUP(B49,'Convocatoria Instrumental'!B57:AI214,11,0)</f>
        <v>0</v>
      </c>
      <c r="M49" s="118">
        <f>+VLOOKUP(B49,'Convocatoria Instrumental'!B57:AI214,12,0)</f>
        <v>0</v>
      </c>
      <c r="N49" s="118">
        <f>+VLOOKUP(B49,'Convocatoria Instrumental'!B57:AI214,13,0)</f>
        <v>0</v>
      </c>
      <c r="O49" s="118">
        <f>+VLOOKUP(B49,'Convocatoria Instrumental'!B57:AI214,14,0)</f>
        <v>0</v>
      </c>
      <c r="P49" s="118">
        <f>+VLOOKUP(B49,'Convocatoria Instrumental'!B57:AI214,15,0)</f>
        <v>0</v>
      </c>
      <c r="Q49" s="118">
        <f>+VLOOKUP(B49,'Convocatoria Instrumental'!B57:AI214,16,0)</f>
        <v>0</v>
      </c>
      <c r="R49" s="119">
        <f>+VLOOKUP(B49,'Convocatoria Instrumental'!B57:AI214,17,0)</f>
        <v>0</v>
      </c>
      <c r="S49" s="117">
        <f>+VLOOKUP(B49,'Convocatoria Instrumental'!B57:AI214,18,0)</f>
        <v>0</v>
      </c>
      <c r="T49" s="117">
        <f>+VLOOKUP(B49,'Convocatoria Instrumental'!B57:AI214,19,0)</f>
        <v>0</v>
      </c>
      <c r="U49" s="119">
        <f>+VLOOKUP(B49,'Convocatoria Instrumental'!B57:AI214,20,0)</f>
        <v>0</v>
      </c>
      <c r="V49" s="118">
        <f>+VLOOKUP(B49,'Convocatoria Instrumental'!B57:AI214,21,0)</f>
        <v>0</v>
      </c>
      <c r="W49" s="119">
        <f>+VLOOKUP(B49,'Convocatoria Instrumental'!B57:AI214,22,0)</f>
        <v>0</v>
      </c>
      <c r="X49" s="119">
        <f>+VLOOKUP(B49,'Convocatoria Instrumental'!B57:AI214,23,0)</f>
        <v>0</v>
      </c>
      <c r="Y49" s="118">
        <f>+VLOOKUP(B49,'Convocatoria Instrumental'!B57:AI214,24,0)</f>
        <v>0</v>
      </c>
      <c r="Z49" s="117">
        <f>+VLOOKUP(B49,'Convocatoria Instrumental'!B57:AI214,25,0)</f>
        <v>0</v>
      </c>
      <c r="AA49" s="117">
        <f>+VLOOKUP(B49,'Convocatoria Instrumental'!B57:AI214,26,0)</f>
        <v>0</v>
      </c>
      <c r="AB49" s="117">
        <f>+VLOOKUP(B49,'Convocatoria Instrumental'!B57:AI214,27,0)</f>
        <v>0</v>
      </c>
      <c r="AC49" s="118">
        <f>+VLOOKUP(B49,'Convocatoria Instrumental'!B57:AI214,28,0)</f>
        <v>0</v>
      </c>
      <c r="AD49" s="118">
        <f>+VLOOKUP(B49,'Convocatoria Instrumental'!B57:AI214,29,0)</f>
        <v>0</v>
      </c>
      <c r="AE49" s="118">
        <f>+VLOOKUP(B49,'Convocatoria Instrumental'!B57:AI214,30,0)</f>
        <v>0</v>
      </c>
      <c r="AF49" s="118">
        <f>+VLOOKUP(B49,'Convocatoria Instrumental'!B57:AI214,31,0)</f>
        <v>0</v>
      </c>
      <c r="AG49" s="118">
        <f>+VLOOKUP(B49,'Convocatoria Instrumental'!B57:AI214,32,0)</f>
        <v>0</v>
      </c>
      <c r="AH49" s="118">
        <f>+VLOOKUP(B49,'Convocatoria Instrumental'!B57:AI214,33,0)</f>
        <v>0</v>
      </c>
      <c r="AI49" s="118">
        <f>+VLOOKUP(B49,'Convocatoria Instrumental'!B57:AI214,34,0)</f>
        <v>0</v>
      </c>
    </row>
    <row r="50" spans="1:35" ht="24" x14ac:dyDescent="0.25">
      <c r="A50" s="94">
        <f t="shared" si="0"/>
        <v>48</v>
      </c>
      <c r="B50" s="95" t="s">
        <v>134</v>
      </c>
      <c r="C50" s="96" t="s">
        <v>135</v>
      </c>
      <c r="D50" s="97" t="s">
        <v>206</v>
      </c>
      <c r="E50" s="94" t="s">
        <v>220</v>
      </c>
      <c r="F50" s="94" t="s">
        <v>440</v>
      </c>
      <c r="G50" s="94" t="s">
        <v>45</v>
      </c>
      <c r="H50" s="94">
        <v>4</v>
      </c>
      <c r="I50" s="118">
        <f>+VLOOKUP(B50,'Convocatoria Instrumental'!B58:AI215,8,0)</f>
        <v>0</v>
      </c>
      <c r="J50" s="118">
        <f>+VLOOKUP(B50,'Convocatoria Instrumental'!B58:AI215,9,0)</f>
        <v>0</v>
      </c>
      <c r="K50" s="118">
        <f>+VLOOKUP(B50,'Convocatoria Instrumental'!B58:AI215,10,0)</f>
        <v>0</v>
      </c>
      <c r="L50" s="118">
        <f>+VLOOKUP(B50,'Convocatoria Instrumental'!B58:AI215,11,0)</f>
        <v>0</v>
      </c>
      <c r="M50" s="118">
        <f>+VLOOKUP(B50,'Convocatoria Instrumental'!B58:AI215,12,0)</f>
        <v>0</v>
      </c>
      <c r="N50" s="118">
        <f>+VLOOKUP(B50,'Convocatoria Instrumental'!B58:AI215,13,0)</f>
        <v>0</v>
      </c>
      <c r="O50" s="118">
        <f>+VLOOKUP(B50,'Convocatoria Instrumental'!B58:AI215,14,0)</f>
        <v>0</v>
      </c>
      <c r="P50" s="118">
        <f>+VLOOKUP(B50,'Convocatoria Instrumental'!B58:AI215,15,0)</f>
        <v>0</v>
      </c>
      <c r="Q50" s="118">
        <f>+VLOOKUP(B50,'Convocatoria Instrumental'!B58:AI215,16,0)</f>
        <v>0</v>
      </c>
      <c r="R50" s="119">
        <f>+VLOOKUP(B50,'Convocatoria Instrumental'!B58:AI215,17,0)</f>
        <v>0</v>
      </c>
      <c r="S50" s="117">
        <f>+VLOOKUP(B50,'Convocatoria Instrumental'!B58:AI215,18,0)</f>
        <v>0</v>
      </c>
      <c r="T50" s="117">
        <f>+VLOOKUP(B50,'Convocatoria Instrumental'!B58:AI215,19,0)</f>
        <v>0</v>
      </c>
      <c r="U50" s="119">
        <f>+VLOOKUP(B50,'Convocatoria Instrumental'!B58:AI215,20,0)</f>
        <v>0</v>
      </c>
      <c r="V50" s="118">
        <f>+VLOOKUP(B50,'Convocatoria Instrumental'!B58:AI215,21,0)</f>
        <v>0</v>
      </c>
      <c r="W50" s="119">
        <f>+VLOOKUP(B50,'Convocatoria Instrumental'!B58:AI215,22,0)</f>
        <v>0</v>
      </c>
      <c r="X50" s="119">
        <f>+VLOOKUP(B50,'Convocatoria Instrumental'!B58:AI215,23,0)</f>
        <v>0</v>
      </c>
      <c r="Y50" s="118">
        <f>+VLOOKUP(B50,'Convocatoria Instrumental'!B58:AI215,24,0)</f>
        <v>0</v>
      </c>
      <c r="Z50" s="117">
        <f>+VLOOKUP(B50,'Convocatoria Instrumental'!B58:AI215,25,0)</f>
        <v>0</v>
      </c>
      <c r="AA50" s="117">
        <f>+VLOOKUP(B50,'Convocatoria Instrumental'!B58:AI215,26,0)</f>
        <v>0</v>
      </c>
      <c r="AB50" s="117">
        <f>+VLOOKUP(B50,'Convocatoria Instrumental'!B58:AI215,27,0)</f>
        <v>0</v>
      </c>
      <c r="AC50" s="118">
        <f>+VLOOKUP(B50,'Convocatoria Instrumental'!B58:AI215,28,0)</f>
        <v>0</v>
      </c>
      <c r="AD50" s="118">
        <f>+VLOOKUP(B50,'Convocatoria Instrumental'!B58:AI215,29,0)</f>
        <v>0</v>
      </c>
      <c r="AE50" s="118">
        <f>+VLOOKUP(B50,'Convocatoria Instrumental'!B58:AI215,30,0)</f>
        <v>0</v>
      </c>
      <c r="AF50" s="118">
        <f>+VLOOKUP(B50,'Convocatoria Instrumental'!B58:AI215,31,0)</f>
        <v>0</v>
      </c>
      <c r="AG50" s="118">
        <f>+VLOOKUP(B50,'Convocatoria Instrumental'!B58:AI215,32,0)</f>
        <v>0</v>
      </c>
      <c r="AH50" s="118">
        <f>+VLOOKUP(B50,'Convocatoria Instrumental'!B58:AI215,33,0)</f>
        <v>0</v>
      </c>
      <c r="AI50" s="118">
        <f>+VLOOKUP(B50,'Convocatoria Instrumental'!B58:AI215,34,0)</f>
        <v>0</v>
      </c>
    </row>
    <row r="51" spans="1:35" ht="24" x14ac:dyDescent="0.25">
      <c r="A51" s="94">
        <f t="shared" si="0"/>
        <v>49</v>
      </c>
      <c r="B51" s="95" t="s">
        <v>136</v>
      </c>
      <c r="C51" s="96" t="s">
        <v>137</v>
      </c>
      <c r="D51" s="97" t="s">
        <v>206</v>
      </c>
      <c r="E51" s="94" t="s">
        <v>220</v>
      </c>
      <c r="F51" s="94" t="s">
        <v>440</v>
      </c>
      <c r="G51" s="94" t="s">
        <v>45</v>
      </c>
      <c r="H51" s="94">
        <v>4</v>
      </c>
      <c r="I51" s="118">
        <f>+VLOOKUP(B51,'Convocatoria Instrumental'!B59:AI216,8,0)</f>
        <v>0</v>
      </c>
      <c r="J51" s="118">
        <f>+VLOOKUP(B51,'Convocatoria Instrumental'!B59:AI216,9,0)</f>
        <v>0</v>
      </c>
      <c r="K51" s="118">
        <f>+VLOOKUP(B51,'Convocatoria Instrumental'!B59:AI216,10,0)</f>
        <v>0</v>
      </c>
      <c r="L51" s="118">
        <f>+VLOOKUP(B51,'Convocatoria Instrumental'!B59:AI216,11,0)</f>
        <v>0</v>
      </c>
      <c r="M51" s="118">
        <f>+VLOOKUP(B51,'Convocatoria Instrumental'!B59:AI216,12,0)</f>
        <v>0</v>
      </c>
      <c r="N51" s="118">
        <f>+VLOOKUP(B51,'Convocatoria Instrumental'!B59:AI216,13,0)</f>
        <v>0</v>
      </c>
      <c r="O51" s="118">
        <f>+VLOOKUP(B51,'Convocatoria Instrumental'!B59:AI216,14,0)</f>
        <v>0</v>
      </c>
      <c r="P51" s="118">
        <f>+VLOOKUP(B51,'Convocatoria Instrumental'!B59:AI216,15,0)</f>
        <v>0</v>
      </c>
      <c r="Q51" s="118">
        <f>+VLOOKUP(B51,'Convocatoria Instrumental'!B59:AI216,16,0)</f>
        <v>0</v>
      </c>
      <c r="R51" s="119">
        <f>+VLOOKUP(B51,'Convocatoria Instrumental'!B59:AI216,17,0)</f>
        <v>0</v>
      </c>
      <c r="S51" s="117">
        <f>+VLOOKUP(B51,'Convocatoria Instrumental'!B59:AI216,18,0)</f>
        <v>0</v>
      </c>
      <c r="T51" s="117">
        <f>+VLOOKUP(B51,'Convocatoria Instrumental'!B59:AI216,19,0)</f>
        <v>0</v>
      </c>
      <c r="U51" s="119">
        <f>+VLOOKUP(B51,'Convocatoria Instrumental'!B59:AI216,20,0)</f>
        <v>0</v>
      </c>
      <c r="V51" s="118">
        <f>+VLOOKUP(B51,'Convocatoria Instrumental'!B59:AI216,21,0)</f>
        <v>0</v>
      </c>
      <c r="W51" s="119">
        <f>+VLOOKUP(B51,'Convocatoria Instrumental'!B59:AI216,22,0)</f>
        <v>0</v>
      </c>
      <c r="X51" s="119">
        <f>+VLOOKUP(B51,'Convocatoria Instrumental'!B59:AI216,23,0)</f>
        <v>0</v>
      </c>
      <c r="Y51" s="118">
        <f>+VLOOKUP(B51,'Convocatoria Instrumental'!B59:AI216,24,0)</f>
        <v>0</v>
      </c>
      <c r="Z51" s="117">
        <f>+VLOOKUP(B51,'Convocatoria Instrumental'!B59:AI216,25,0)</f>
        <v>0</v>
      </c>
      <c r="AA51" s="117">
        <f>+VLOOKUP(B51,'Convocatoria Instrumental'!B59:AI216,26,0)</f>
        <v>0</v>
      </c>
      <c r="AB51" s="117">
        <f>+VLOOKUP(B51,'Convocatoria Instrumental'!B59:AI216,27,0)</f>
        <v>0</v>
      </c>
      <c r="AC51" s="118">
        <f>+VLOOKUP(B51,'Convocatoria Instrumental'!B59:AI216,28,0)</f>
        <v>0</v>
      </c>
      <c r="AD51" s="118">
        <f>+VLOOKUP(B51,'Convocatoria Instrumental'!B59:AI216,29,0)</f>
        <v>0</v>
      </c>
      <c r="AE51" s="118">
        <f>+VLOOKUP(B51,'Convocatoria Instrumental'!B59:AI216,30,0)</f>
        <v>0</v>
      </c>
      <c r="AF51" s="118">
        <f>+VLOOKUP(B51,'Convocatoria Instrumental'!B59:AI216,31,0)</f>
        <v>0</v>
      </c>
      <c r="AG51" s="118">
        <f>+VLOOKUP(B51,'Convocatoria Instrumental'!B59:AI216,32,0)</f>
        <v>0</v>
      </c>
      <c r="AH51" s="118">
        <f>+VLOOKUP(B51,'Convocatoria Instrumental'!B59:AI216,33,0)</f>
        <v>0</v>
      </c>
      <c r="AI51" s="118">
        <f>+VLOOKUP(B51,'Convocatoria Instrumental'!B59:AI216,34,0)</f>
        <v>0</v>
      </c>
    </row>
    <row r="52" spans="1:35" ht="24" x14ac:dyDescent="0.25">
      <c r="A52" s="94">
        <f t="shared" si="0"/>
        <v>50</v>
      </c>
      <c r="B52" s="95" t="s">
        <v>138</v>
      </c>
      <c r="C52" s="96" t="s">
        <v>139</v>
      </c>
      <c r="D52" s="97" t="s">
        <v>206</v>
      </c>
      <c r="E52" s="94" t="s">
        <v>220</v>
      </c>
      <c r="F52" s="94" t="s">
        <v>440</v>
      </c>
      <c r="G52" s="94" t="s">
        <v>45</v>
      </c>
      <c r="H52" s="94">
        <v>4</v>
      </c>
      <c r="I52" s="118">
        <f>+VLOOKUP(B52,'Convocatoria Instrumental'!B60:AI217,8,0)</f>
        <v>0</v>
      </c>
      <c r="J52" s="118">
        <f>+VLOOKUP(B52,'Convocatoria Instrumental'!B60:AI217,9,0)</f>
        <v>0</v>
      </c>
      <c r="K52" s="118">
        <f>+VLOOKUP(B52,'Convocatoria Instrumental'!B60:AI217,10,0)</f>
        <v>0</v>
      </c>
      <c r="L52" s="118">
        <f>+VLOOKUP(B52,'Convocatoria Instrumental'!B60:AI217,11,0)</f>
        <v>0</v>
      </c>
      <c r="M52" s="118">
        <f>+VLOOKUP(B52,'Convocatoria Instrumental'!B60:AI217,12,0)</f>
        <v>0</v>
      </c>
      <c r="N52" s="118">
        <f>+VLOOKUP(B52,'Convocatoria Instrumental'!B60:AI217,13,0)</f>
        <v>0</v>
      </c>
      <c r="O52" s="118">
        <f>+VLOOKUP(B52,'Convocatoria Instrumental'!B60:AI217,14,0)</f>
        <v>0</v>
      </c>
      <c r="P52" s="118">
        <f>+VLOOKUP(B52,'Convocatoria Instrumental'!B60:AI217,15,0)</f>
        <v>0</v>
      </c>
      <c r="Q52" s="118">
        <f>+VLOOKUP(B52,'Convocatoria Instrumental'!B60:AI217,16,0)</f>
        <v>0</v>
      </c>
      <c r="R52" s="119">
        <f>+VLOOKUP(B52,'Convocatoria Instrumental'!B60:AI217,17,0)</f>
        <v>0</v>
      </c>
      <c r="S52" s="117">
        <f>+VLOOKUP(B52,'Convocatoria Instrumental'!B60:AI217,18,0)</f>
        <v>0</v>
      </c>
      <c r="T52" s="117">
        <f>+VLOOKUP(B52,'Convocatoria Instrumental'!B60:AI217,19,0)</f>
        <v>0</v>
      </c>
      <c r="U52" s="119">
        <f>+VLOOKUP(B52,'Convocatoria Instrumental'!B60:AI217,20,0)</f>
        <v>0</v>
      </c>
      <c r="V52" s="118">
        <f>+VLOOKUP(B52,'Convocatoria Instrumental'!B60:AI217,21,0)</f>
        <v>0</v>
      </c>
      <c r="W52" s="119">
        <f>+VLOOKUP(B52,'Convocatoria Instrumental'!B60:AI217,22,0)</f>
        <v>0</v>
      </c>
      <c r="X52" s="119">
        <f>+VLOOKUP(B52,'Convocatoria Instrumental'!B60:AI217,23,0)</f>
        <v>0</v>
      </c>
      <c r="Y52" s="118">
        <f>+VLOOKUP(B52,'Convocatoria Instrumental'!B60:AI217,24,0)</f>
        <v>0</v>
      </c>
      <c r="Z52" s="117">
        <f>+VLOOKUP(B52,'Convocatoria Instrumental'!B60:AI217,25,0)</f>
        <v>0</v>
      </c>
      <c r="AA52" s="117">
        <f>+VLOOKUP(B52,'Convocatoria Instrumental'!B60:AI217,26,0)</f>
        <v>0</v>
      </c>
      <c r="AB52" s="117">
        <f>+VLOOKUP(B52,'Convocatoria Instrumental'!B60:AI217,27,0)</f>
        <v>0</v>
      </c>
      <c r="AC52" s="118">
        <f>+VLOOKUP(B52,'Convocatoria Instrumental'!B60:AI217,28,0)</f>
        <v>0</v>
      </c>
      <c r="AD52" s="118">
        <f>+VLOOKUP(B52,'Convocatoria Instrumental'!B60:AI217,29,0)</f>
        <v>0</v>
      </c>
      <c r="AE52" s="118">
        <f>+VLOOKUP(B52,'Convocatoria Instrumental'!B60:AI217,30,0)</f>
        <v>0</v>
      </c>
      <c r="AF52" s="118">
        <f>+VLOOKUP(B52,'Convocatoria Instrumental'!B60:AI217,31,0)</f>
        <v>0</v>
      </c>
      <c r="AG52" s="118">
        <f>+VLOOKUP(B52,'Convocatoria Instrumental'!B60:AI217,32,0)</f>
        <v>0</v>
      </c>
      <c r="AH52" s="118">
        <f>+VLOOKUP(B52,'Convocatoria Instrumental'!B60:AI217,33,0)</f>
        <v>0</v>
      </c>
      <c r="AI52" s="118">
        <f>+VLOOKUP(B52,'Convocatoria Instrumental'!B60:AI217,34,0)</f>
        <v>0</v>
      </c>
    </row>
    <row r="53" spans="1:35" ht="24" x14ac:dyDescent="0.25">
      <c r="A53" s="94">
        <f t="shared" si="0"/>
        <v>51</v>
      </c>
      <c r="B53" s="95" t="s">
        <v>140</v>
      </c>
      <c r="C53" s="96" t="s">
        <v>141</v>
      </c>
      <c r="D53" s="99" t="s">
        <v>207</v>
      </c>
      <c r="E53" s="94" t="s">
        <v>220</v>
      </c>
      <c r="F53" s="94" t="s">
        <v>440</v>
      </c>
      <c r="G53" s="94" t="s">
        <v>45</v>
      </c>
      <c r="H53" s="94">
        <v>20</v>
      </c>
      <c r="I53" s="118">
        <f>+VLOOKUP(B53,'Convocatoria Instrumental'!B61:AI218,8,0)</f>
        <v>0</v>
      </c>
      <c r="J53" s="118">
        <f>+VLOOKUP(B53,'Convocatoria Instrumental'!B61:AI218,9,0)</f>
        <v>0</v>
      </c>
      <c r="K53" s="118">
        <f>+VLOOKUP(B53,'Convocatoria Instrumental'!B61:AI218,10,0)</f>
        <v>0</v>
      </c>
      <c r="L53" s="118">
        <f>+VLOOKUP(B53,'Convocatoria Instrumental'!B61:AI218,11,0)</f>
        <v>0</v>
      </c>
      <c r="M53" s="118">
        <f>+VLOOKUP(B53,'Convocatoria Instrumental'!B61:AI218,12,0)</f>
        <v>0</v>
      </c>
      <c r="N53" s="118">
        <f>+VLOOKUP(B53,'Convocatoria Instrumental'!B61:AI218,13,0)</f>
        <v>0</v>
      </c>
      <c r="O53" s="118">
        <f>+VLOOKUP(B53,'Convocatoria Instrumental'!B61:AI218,14,0)</f>
        <v>0</v>
      </c>
      <c r="P53" s="118">
        <f>+VLOOKUP(B53,'Convocatoria Instrumental'!B61:AI218,15,0)</f>
        <v>0</v>
      </c>
      <c r="Q53" s="118">
        <f>+VLOOKUP(B53,'Convocatoria Instrumental'!B61:AI218,16,0)</f>
        <v>0</v>
      </c>
      <c r="R53" s="119">
        <f>+VLOOKUP(B53,'Convocatoria Instrumental'!B61:AI218,17,0)</f>
        <v>0</v>
      </c>
      <c r="S53" s="117">
        <f>+VLOOKUP(B53,'Convocatoria Instrumental'!B61:AI218,18,0)</f>
        <v>0</v>
      </c>
      <c r="T53" s="117">
        <f>+VLOOKUP(B53,'Convocatoria Instrumental'!B61:AI218,19,0)</f>
        <v>0</v>
      </c>
      <c r="U53" s="119">
        <f>+VLOOKUP(B53,'Convocatoria Instrumental'!B61:AI218,20,0)</f>
        <v>0</v>
      </c>
      <c r="V53" s="118">
        <f>+VLOOKUP(B53,'Convocatoria Instrumental'!B61:AI218,21,0)</f>
        <v>0</v>
      </c>
      <c r="W53" s="119">
        <f>+VLOOKUP(B53,'Convocatoria Instrumental'!B61:AI218,22,0)</f>
        <v>0</v>
      </c>
      <c r="X53" s="119">
        <f>+VLOOKUP(B53,'Convocatoria Instrumental'!B61:AI218,23,0)</f>
        <v>0</v>
      </c>
      <c r="Y53" s="118">
        <f>+VLOOKUP(B53,'Convocatoria Instrumental'!B61:AI218,24,0)</f>
        <v>0</v>
      </c>
      <c r="Z53" s="117">
        <f>+VLOOKUP(B53,'Convocatoria Instrumental'!B61:AI218,25,0)</f>
        <v>0</v>
      </c>
      <c r="AA53" s="117">
        <f>+VLOOKUP(B53,'Convocatoria Instrumental'!B61:AI218,26,0)</f>
        <v>0</v>
      </c>
      <c r="AB53" s="117">
        <f>+VLOOKUP(B53,'Convocatoria Instrumental'!B61:AI218,27,0)</f>
        <v>0</v>
      </c>
      <c r="AC53" s="118">
        <f>+VLOOKUP(B53,'Convocatoria Instrumental'!B61:AI218,28,0)</f>
        <v>0</v>
      </c>
      <c r="AD53" s="118">
        <f>+VLOOKUP(B53,'Convocatoria Instrumental'!B61:AI218,29,0)</f>
        <v>0</v>
      </c>
      <c r="AE53" s="118">
        <f>+VLOOKUP(B53,'Convocatoria Instrumental'!B61:AI218,30,0)</f>
        <v>0</v>
      </c>
      <c r="AF53" s="118">
        <f>+VLOOKUP(B53,'Convocatoria Instrumental'!B61:AI218,31,0)</f>
        <v>0</v>
      </c>
      <c r="AG53" s="118">
        <f>+VLOOKUP(B53,'Convocatoria Instrumental'!B61:AI218,32,0)</f>
        <v>0</v>
      </c>
      <c r="AH53" s="118">
        <f>+VLOOKUP(B53,'Convocatoria Instrumental'!B61:AI218,33,0)</f>
        <v>0</v>
      </c>
      <c r="AI53" s="118">
        <f>+VLOOKUP(B53,'Convocatoria Instrumental'!B61:AI218,34,0)</f>
        <v>0</v>
      </c>
    </row>
    <row r="54" spans="1:35" ht="24" x14ac:dyDescent="0.25">
      <c r="A54" s="94">
        <f t="shared" si="0"/>
        <v>52</v>
      </c>
      <c r="B54" s="95" t="s">
        <v>142</v>
      </c>
      <c r="C54" s="96" t="s">
        <v>143</v>
      </c>
      <c r="D54" s="97" t="s">
        <v>208</v>
      </c>
      <c r="E54" s="94" t="s">
        <v>220</v>
      </c>
      <c r="F54" s="94" t="s">
        <v>440</v>
      </c>
      <c r="G54" s="94" t="s">
        <v>45</v>
      </c>
      <c r="H54" s="94">
        <v>4</v>
      </c>
      <c r="I54" s="118">
        <f>+VLOOKUP(B54,'Convocatoria Instrumental'!B62:AI219,8,0)</f>
        <v>0</v>
      </c>
      <c r="J54" s="118">
        <f>+VLOOKUP(B54,'Convocatoria Instrumental'!B62:AI219,9,0)</f>
        <v>0</v>
      </c>
      <c r="K54" s="118">
        <f>+VLOOKUP(B54,'Convocatoria Instrumental'!B62:AI219,10,0)</f>
        <v>0</v>
      </c>
      <c r="L54" s="118">
        <f>+VLOOKUP(B54,'Convocatoria Instrumental'!B62:AI219,11,0)</f>
        <v>0</v>
      </c>
      <c r="M54" s="118">
        <f>+VLOOKUP(B54,'Convocatoria Instrumental'!B62:AI219,12,0)</f>
        <v>0</v>
      </c>
      <c r="N54" s="118">
        <f>+VLOOKUP(B54,'Convocatoria Instrumental'!B62:AI219,13,0)</f>
        <v>0</v>
      </c>
      <c r="O54" s="118">
        <f>+VLOOKUP(B54,'Convocatoria Instrumental'!B62:AI219,14,0)</f>
        <v>0</v>
      </c>
      <c r="P54" s="118">
        <f>+VLOOKUP(B54,'Convocatoria Instrumental'!B62:AI219,15,0)</f>
        <v>0</v>
      </c>
      <c r="Q54" s="118">
        <f>+VLOOKUP(B54,'Convocatoria Instrumental'!B62:AI219,16,0)</f>
        <v>0</v>
      </c>
      <c r="R54" s="119">
        <f>+VLOOKUP(B54,'Convocatoria Instrumental'!B62:AI219,17,0)</f>
        <v>0</v>
      </c>
      <c r="S54" s="117">
        <f>+VLOOKUP(B54,'Convocatoria Instrumental'!B62:AI219,18,0)</f>
        <v>0</v>
      </c>
      <c r="T54" s="117">
        <f>+VLOOKUP(B54,'Convocatoria Instrumental'!B62:AI219,19,0)</f>
        <v>0</v>
      </c>
      <c r="U54" s="119">
        <f>+VLOOKUP(B54,'Convocatoria Instrumental'!B62:AI219,20,0)</f>
        <v>0</v>
      </c>
      <c r="V54" s="118">
        <f>+VLOOKUP(B54,'Convocatoria Instrumental'!B62:AI219,21,0)</f>
        <v>0</v>
      </c>
      <c r="W54" s="119">
        <f>+VLOOKUP(B54,'Convocatoria Instrumental'!B62:AI219,22,0)</f>
        <v>0</v>
      </c>
      <c r="X54" s="119">
        <f>+VLOOKUP(B54,'Convocatoria Instrumental'!B62:AI219,23,0)</f>
        <v>0</v>
      </c>
      <c r="Y54" s="118">
        <f>+VLOOKUP(B54,'Convocatoria Instrumental'!B62:AI219,24,0)</f>
        <v>0</v>
      </c>
      <c r="Z54" s="117">
        <f>+VLOOKUP(B54,'Convocatoria Instrumental'!B62:AI219,25,0)</f>
        <v>0</v>
      </c>
      <c r="AA54" s="117">
        <f>+VLOOKUP(B54,'Convocatoria Instrumental'!B62:AI219,26,0)</f>
        <v>0</v>
      </c>
      <c r="AB54" s="117">
        <f>+VLOOKUP(B54,'Convocatoria Instrumental'!B62:AI219,27,0)</f>
        <v>0</v>
      </c>
      <c r="AC54" s="118">
        <f>+VLOOKUP(B54,'Convocatoria Instrumental'!B62:AI219,28,0)</f>
        <v>0</v>
      </c>
      <c r="AD54" s="118">
        <f>+VLOOKUP(B54,'Convocatoria Instrumental'!B62:AI219,29,0)</f>
        <v>0</v>
      </c>
      <c r="AE54" s="118">
        <f>+VLOOKUP(B54,'Convocatoria Instrumental'!B62:AI219,30,0)</f>
        <v>0</v>
      </c>
      <c r="AF54" s="118">
        <f>+VLOOKUP(B54,'Convocatoria Instrumental'!B62:AI219,31,0)</f>
        <v>0</v>
      </c>
      <c r="AG54" s="118">
        <f>+VLOOKUP(B54,'Convocatoria Instrumental'!B62:AI219,32,0)</f>
        <v>0</v>
      </c>
      <c r="AH54" s="118">
        <f>+VLOOKUP(B54,'Convocatoria Instrumental'!B62:AI219,33,0)</f>
        <v>0</v>
      </c>
      <c r="AI54" s="118">
        <f>+VLOOKUP(B54,'Convocatoria Instrumental'!B62:AI219,34,0)</f>
        <v>0</v>
      </c>
    </row>
    <row r="55" spans="1:35" ht="24" x14ac:dyDescent="0.25">
      <c r="A55" s="94">
        <f t="shared" si="0"/>
        <v>53</v>
      </c>
      <c r="B55" s="95" t="s">
        <v>144</v>
      </c>
      <c r="C55" s="96" t="s">
        <v>143</v>
      </c>
      <c r="D55" s="97" t="s">
        <v>209</v>
      </c>
      <c r="E55" s="94" t="s">
        <v>220</v>
      </c>
      <c r="F55" s="94" t="s">
        <v>440</v>
      </c>
      <c r="G55" s="94" t="s">
        <v>45</v>
      </c>
      <c r="H55" s="94">
        <v>4</v>
      </c>
      <c r="I55" s="118">
        <f>+VLOOKUP(B55,'Convocatoria Instrumental'!B63:AI220,8,0)</f>
        <v>0</v>
      </c>
      <c r="J55" s="118">
        <f>+VLOOKUP(B55,'Convocatoria Instrumental'!B63:AI220,9,0)</f>
        <v>0</v>
      </c>
      <c r="K55" s="118">
        <f>+VLOOKUP(B55,'Convocatoria Instrumental'!B63:AI220,10,0)</f>
        <v>0</v>
      </c>
      <c r="L55" s="118">
        <f>+VLOOKUP(B55,'Convocatoria Instrumental'!B63:AI220,11,0)</f>
        <v>0</v>
      </c>
      <c r="M55" s="118">
        <f>+VLOOKUP(B55,'Convocatoria Instrumental'!B63:AI220,12,0)</f>
        <v>0</v>
      </c>
      <c r="N55" s="118">
        <f>+VLOOKUP(B55,'Convocatoria Instrumental'!B63:AI220,13,0)</f>
        <v>0</v>
      </c>
      <c r="O55" s="118">
        <f>+VLOOKUP(B55,'Convocatoria Instrumental'!B63:AI220,14,0)</f>
        <v>0</v>
      </c>
      <c r="P55" s="118">
        <f>+VLOOKUP(B55,'Convocatoria Instrumental'!B63:AI220,15,0)</f>
        <v>0</v>
      </c>
      <c r="Q55" s="118">
        <f>+VLOOKUP(B55,'Convocatoria Instrumental'!B63:AI220,16,0)</f>
        <v>0</v>
      </c>
      <c r="R55" s="119">
        <f>+VLOOKUP(B55,'Convocatoria Instrumental'!B63:AI220,17,0)</f>
        <v>0</v>
      </c>
      <c r="S55" s="117">
        <f>+VLOOKUP(B55,'Convocatoria Instrumental'!B63:AI220,18,0)</f>
        <v>0</v>
      </c>
      <c r="T55" s="117">
        <f>+VLOOKUP(B55,'Convocatoria Instrumental'!B63:AI220,19,0)</f>
        <v>0</v>
      </c>
      <c r="U55" s="119">
        <f>+VLOOKUP(B55,'Convocatoria Instrumental'!B63:AI220,20,0)</f>
        <v>0</v>
      </c>
      <c r="V55" s="118">
        <f>+VLOOKUP(B55,'Convocatoria Instrumental'!B63:AI220,21,0)</f>
        <v>0</v>
      </c>
      <c r="W55" s="119">
        <f>+VLOOKUP(B55,'Convocatoria Instrumental'!B63:AI220,22,0)</f>
        <v>0</v>
      </c>
      <c r="X55" s="119">
        <f>+VLOOKUP(B55,'Convocatoria Instrumental'!B63:AI220,23,0)</f>
        <v>0</v>
      </c>
      <c r="Y55" s="118">
        <f>+VLOOKUP(B55,'Convocatoria Instrumental'!B63:AI220,24,0)</f>
        <v>0</v>
      </c>
      <c r="Z55" s="117">
        <f>+VLOOKUP(B55,'Convocatoria Instrumental'!B63:AI220,25,0)</f>
        <v>0</v>
      </c>
      <c r="AA55" s="117">
        <f>+VLOOKUP(B55,'Convocatoria Instrumental'!B63:AI220,26,0)</f>
        <v>0</v>
      </c>
      <c r="AB55" s="117">
        <f>+VLOOKUP(B55,'Convocatoria Instrumental'!B63:AI220,27,0)</f>
        <v>0</v>
      </c>
      <c r="AC55" s="118">
        <f>+VLOOKUP(B55,'Convocatoria Instrumental'!B63:AI220,28,0)</f>
        <v>0</v>
      </c>
      <c r="AD55" s="118">
        <f>+VLOOKUP(B55,'Convocatoria Instrumental'!B63:AI220,29,0)</f>
        <v>0</v>
      </c>
      <c r="AE55" s="118">
        <f>+VLOOKUP(B55,'Convocatoria Instrumental'!B63:AI220,30,0)</f>
        <v>0</v>
      </c>
      <c r="AF55" s="118">
        <f>+VLOOKUP(B55,'Convocatoria Instrumental'!B63:AI220,31,0)</f>
        <v>0</v>
      </c>
      <c r="AG55" s="118">
        <f>+VLOOKUP(B55,'Convocatoria Instrumental'!B63:AI220,32,0)</f>
        <v>0</v>
      </c>
      <c r="AH55" s="118">
        <f>+VLOOKUP(B55,'Convocatoria Instrumental'!B63:AI220,33,0)</f>
        <v>0</v>
      </c>
      <c r="AI55" s="118">
        <f>+VLOOKUP(B55,'Convocatoria Instrumental'!B63:AI220,34,0)</f>
        <v>0</v>
      </c>
    </row>
    <row r="56" spans="1:35" ht="36" x14ac:dyDescent="0.25">
      <c r="A56" s="94">
        <f t="shared" si="0"/>
        <v>54</v>
      </c>
      <c r="B56" s="95" t="s">
        <v>145</v>
      </c>
      <c r="C56" s="96" t="s">
        <v>146</v>
      </c>
      <c r="D56" s="97" t="s">
        <v>174</v>
      </c>
      <c r="E56" s="94" t="s">
        <v>220</v>
      </c>
      <c r="F56" s="94" t="s">
        <v>440</v>
      </c>
      <c r="G56" s="94" t="s">
        <v>45</v>
      </c>
      <c r="H56" s="94">
        <v>15</v>
      </c>
      <c r="I56" s="118">
        <f>+VLOOKUP(B56,'Convocatoria Instrumental'!B64:AI221,8,0)</f>
        <v>0</v>
      </c>
      <c r="J56" s="118">
        <f>+VLOOKUP(B56,'Convocatoria Instrumental'!B64:AI221,9,0)</f>
        <v>0</v>
      </c>
      <c r="K56" s="118">
        <f>+VLOOKUP(B56,'Convocatoria Instrumental'!B64:AI221,10,0)</f>
        <v>0</v>
      </c>
      <c r="L56" s="118">
        <f>+VLOOKUP(B56,'Convocatoria Instrumental'!B64:AI221,11,0)</f>
        <v>0</v>
      </c>
      <c r="M56" s="118">
        <f>+VLOOKUP(B56,'Convocatoria Instrumental'!B64:AI221,12,0)</f>
        <v>0</v>
      </c>
      <c r="N56" s="118">
        <f>+VLOOKUP(B56,'Convocatoria Instrumental'!B64:AI221,13,0)</f>
        <v>0</v>
      </c>
      <c r="O56" s="118">
        <f>+VLOOKUP(B56,'Convocatoria Instrumental'!B64:AI221,14,0)</f>
        <v>0</v>
      </c>
      <c r="P56" s="118">
        <f>+VLOOKUP(B56,'Convocatoria Instrumental'!B64:AI221,15,0)</f>
        <v>0</v>
      </c>
      <c r="Q56" s="118">
        <f>+VLOOKUP(B56,'Convocatoria Instrumental'!B64:AI221,16,0)</f>
        <v>0</v>
      </c>
      <c r="R56" s="119">
        <f>+VLOOKUP(B56,'Convocatoria Instrumental'!B64:AI221,17,0)</f>
        <v>0</v>
      </c>
      <c r="S56" s="117">
        <f>+VLOOKUP(B56,'Convocatoria Instrumental'!B64:AI221,18,0)</f>
        <v>0</v>
      </c>
      <c r="T56" s="117">
        <f>+VLOOKUP(B56,'Convocatoria Instrumental'!B64:AI221,19,0)</f>
        <v>0</v>
      </c>
      <c r="U56" s="119">
        <f>+VLOOKUP(B56,'Convocatoria Instrumental'!B64:AI221,20,0)</f>
        <v>0</v>
      </c>
      <c r="V56" s="118">
        <f>+VLOOKUP(B56,'Convocatoria Instrumental'!B64:AI221,21,0)</f>
        <v>0</v>
      </c>
      <c r="W56" s="119">
        <f>+VLOOKUP(B56,'Convocatoria Instrumental'!B64:AI221,22,0)</f>
        <v>0</v>
      </c>
      <c r="X56" s="119">
        <f>+VLOOKUP(B56,'Convocatoria Instrumental'!B64:AI221,23,0)</f>
        <v>0</v>
      </c>
      <c r="Y56" s="118">
        <f>+VLOOKUP(B56,'Convocatoria Instrumental'!B64:AI221,24,0)</f>
        <v>0</v>
      </c>
      <c r="Z56" s="117">
        <f>+VLOOKUP(B56,'Convocatoria Instrumental'!B64:AI221,25,0)</f>
        <v>0</v>
      </c>
      <c r="AA56" s="117">
        <f>+VLOOKUP(B56,'Convocatoria Instrumental'!B64:AI221,26,0)</f>
        <v>0</v>
      </c>
      <c r="AB56" s="117">
        <f>+VLOOKUP(B56,'Convocatoria Instrumental'!B64:AI221,27,0)</f>
        <v>0</v>
      </c>
      <c r="AC56" s="118">
        <f>+VLOOKUP(B56,'Convocatoria Instrumental'!B64:AI221,28,0)</f>
        <v>0</v>
      </c>
      <c r="AD56" s="118">
        <f>+VLOOKUP(B56,'Convocatoria Instrumental'!B64:AI221,29,0)</f>
        <v>0</v>
      </c>
      <c r="AE56" s="118">
        <f>+VLOOKUP(B56,'Convocatoria Instrumental'!B64:AI221,30,0)</f>
        <v>0</v>
      </c>
      <c r="AF56" s="118">
        <f>+VLOOKUP(B56,'Convocatoria Instrumental'!B64:AI221,31,0)</f>
        <v>0</v>
      </c>
      <c r="AG56" s="118">
        <f>+VLOOKUP(B56,'Convocatoria Instrumental'!B64:AI221,32,0)</f>
        <v>0</v>
      </c>
      <c r="AH56" s="118">
        <f>+VLOOKUP(B56,'Convocatoria Instrumental'!B64:AI221,33,0)</f>
        <v>0</v>
      </c>
      <c r="AI56" s="118">
        <f>+VLOOKUP(B56,'Convocatoria Instrumental'!B64:AI221,34,0)</f>
        <v>0</v>
      </c>
    </row>
    <row r="57" spans="1:35" ht="24" x14ac:dyDescent="0.25">
      <c r="A57" s="94">
        <f t="shared" si="0"/>
        <v>55</v>
      </c>
      <c r="B57" s="95" t="s">
        <v>147</v>
      </c>
      <c r="C57" s="96" t="s">
        <v>148</v>
      </c>
      <c r="D57" s="97" t="s">
        <v>174</v>
      </c>
      <c r="E57" s="94" t="s">
        <v>220</v>
      </c>
      <c r="F57" s="94" t="s">
        <v>440</v>
      </c>
      <c r="G57" s="94" t="s">
        <v>45</v>
      </c>
      <c r="H57" s="94">
        <v>30</v>
      </c>
      <c r="I57" s="118">
        <f>+VLOOKUP(B57,'Convocatoria Instrumental'!B65:AI222,8,0)</f>
        <v>0</v>
      </c>
      <c r="J57" s="118">
        <f>+VLOOKUP(B57,'Convocatoria Instrumental'!B65:AI222,9,0)</f>
        <v>0</v>
      </c>
      <c r="K57" s="118">
        <f>+VLOOKUP(B57,'Convocatoria Instrumental'!B65:AI222,10,0)</f>
        <v>0</v>
      </c>
      <c r="L57" s="118">
        <f>+VLOOKUP(B57,'Convocatoria Instrumental'!B65:AI222,11,0)</f>
        <v>0</v>
      </c>
      <c r="M57" s="118">
        <f>+VLOOKUP(B57,'Convocatoria Instrumental'!B65:AI222,12,0)</f>
        <v>0</v>
      </c>
      <c r="N57" s="118">
        <f>+VLOOKUP(B57,'Convocatoria Instrumental'!B65:AI222,13,0)</f>
        <v>0</v>
      </c>
      <c r="O57" s="118">
        <f>+VLOOKUP(B57,'Convocatoria Instrumental'!B65:AI222,14,0)</f>
        <v>0</v>
      </c>
      <c r="P57" s="118">
        <f>+VLOOKUP(B57,'Convocatoria Instrumental'!B65:AI222,15,0)</f>
        <v>0</v>
      </c>
      <c r="Q57" s="118">
        <f>+VLOOKUP(B57,'Convocatoria Instrumental'!B65:AI222,16,0)</f>
        <v>0</v>
      </c>
      <c r="R57" s="119">
        <f>+VLOOKUP(B57,'Convocatoria Instrumental'!B65:AI222,17,0)</f>
        <v>0</v>
      </c>
      <c r="S57" s="117">
        <f>+VLOOKUP(B57,'Convocatoria Instrumental'!B65:AI222,18,0)</f>
        <v>0</v>
      </c>
      <c r="T57" s="117">
        <f>+VLOOKUP(B57,'Convocatoria Instrumental'!B65:AI222,19,0)</f>
        <v>0</v>
      </c>
      <c r="U57" s="119">
        <f>+VLOOKUP(B57,'Convocatoria Instrumental'!B65:AI222,20,0)</f>
        <v>0</v>
      </c>
      <c r="V57" s="118">
        <f>+VLOOKUP(B57,'Convocatoria Instrumental'!B65:AI222,21,0)</f>
        <v>0</v>
      </c>
      <c r="W57" s="119">
        <f>+VLOOKUP(B57,'Convocatoria Instrumental'!B65:AI222,22,0)</f>
        <v>0</v>
      </c>
      <c r="X57" s="119">
        <f>+VLOOKUP(B57,'Convocatoria Instrumental'!B65:AI222,23,0)</f>
        <v>0</v>
      </c>
      <c r="Y57" s="118">
        <f>+VLOOKUP(B57,'Convocatoria Instrumental'!B65:AI222,24,0)</f>
        <v>0</v>
      </c>
      <c r="Z57" s="117">
        <f>+VLOOKUP(B57,'Convocatoria Instrumental'!B65:AI222,25,0)</f>
        <v>0</v>
      </c>
      <c r="AA57" s="117">
        <f>+VLOOKUP(B57,'Convocatoria Instrumental'!B65:AI222,26,0)</f>
        <v>0</v>
      </c>
      <c r="AB57" s="117">
        <f>+VLOOKUP(B57,'Convocatoria Instrumental'!B65:AI222,27,0)</f>
        <v>0</v>
      </c>
      <c r="AC57" s="118">
        <f>+VLOOKUP(B57,'Convocatoria Instrumental'!B65:AI222,28,0)</f>
        <v>0</v>
      </c>
      <c r="AD57" s="118">
        <f>+VLOOKUP(B57,'Convocatoria Instrumental'!B65:AI222,29,0)</f>
        <v>0</v>
      </c>
      <c r="AE57" s="118">
        <f>+VLOOKUP(B57,'Convocatoria Instrumental'!B65:AI222,30,0)</f>
        <v>0</v>
      </c>
      <c r="AF57" s="118">
        <f>+VLOOKUP(B57,'Convocatoria Instrumental'!B65:AI222,31,0)</f>
        <v>0</v>
      </c>
      <c r="AG57" s="118">
        <f>+VLOOKUP(B57,'Convocatoria Instrumental'!B65:AI222,32,0)</f>
        <v>0</v>
      </c>
      <c r="AH57" s="118">
        <f>+VLOOKUP(B57,'Convocatoria Instrumental'!B65:AI222,33,0)</f>
        <v>0</v>
      </c>
      <c r="AI57" s="118">
        <f>+VLOOKUP(B57,'Convocatoria Instrumental'!B65:AI222,34,0)</f>
        <v>0</v>
      </c>
    </row>
    <row r="58" spans="1:35" ht="24" x14ac:dyDescent="0.25">
      <c r="A58" s="94">
        <f t="shared" si="0"/>
        <v>56</v>
      </c>
      <c r="B58" s="95" t="s">
        <v>149</v>
      </c>
      <c r="C58" s="96" t="s">
        <v>148</v>
      </c>
      <c r="D58" s="97" t="s">
        <v>202</v>
      </c>
      <c r="E58" s="94" t="s">
        <v>220</v>
      </c>
      <c r="F58" s="94" t="s">
        <v>440</v>
      </c>
      <c r="G58" s="94" t="s">
        <v>45</v>
      </c>
      <c r="H58" s="94">
        <v>30</v>
      </c>
      <c r="I58" s="118">
        <f>+VLOOKUP(B58,'Convocatoria Instrumental'!B66:AI223,8,0)</f>
        <v>0</v>
      </c>
      <c r="J58" s="118">
        <f>+VLOOKUP(B58,'Convocatoria Instrumental'!B66:AI223,9,0)</f>
        <v>0</v>
      </c>
      <c r="K58" s="118">
        <f>+VLOOKUP(B58,'Convocatoria Instrumental'!B66:AI223,10,0)</f>
        <v>0</v>
      </c>
      <c r="L58" s="118">
        <f>+VLOOKUP(B58,'Convocatoria Instrumental'!B66:AI223,11,0)</f>
        <v>0</v>
      </c>
      <c r="M58" s="118">
        <f>+VLOOKUP(B58,'Convocatoria Instrumental'!B66:AI223,12,0)</f>
        <v>0</v>
      </c>
      <c r="N58" s="118">
        <f>+VLOOKUP(B58,'Convocatoria Instrumental'!B66:AI223,13,0)</f>
        <v>0</v>
      </c>
      <c r="O58" s="118">
        <f>+VLOOKUP(B58,'Convocatoria Instrumental'!B66:AI223,14,0)</f>
        <v>0</v>
      </c>
      <c r="P58" s="118">
        <f>+VLOOKUP(B58,'Convocatoria Instrumental'!B66:AI223,15,0)</f>
        <v>0</v>
      </c>
      <c r="Q58" s="118">
        <f>+VLOOKUP(B58,'Convocatoria Instrumental'!B66:AI223,16,0)</f>
        <v>0</v>
      </c>
      <c r="R58" s="119">
        <f>+VLOOKUP(B58,'Convocatoria Instrumental'!B66:AI223,17,0)</f>
        <v>0</v>
      </c>
      <c r="S58" s="117">
        <f>+VLOOKUP(B58,'Convocatoria Instrumental'!B66:AI223,18,0)</f>
        <v>0</v>
      </c>
      <c r="T58" s="117">
        <f>+VLOOKUP(B58,'Convocatoria Instrumental'!B66:AI223,19,0)</f>
        <v>0</v>
      </c>
      <c r="U58" s="119">
        <f>+VLOOKUP(B58,'Convocatoria Instrumental'!B66:AI223,20,0)</f>
        <v>0</v>
      </c>
      <c r="V58" s="118">
        <f>+VLOOKUP(B58,'Convocatoria Instrumental'!B66:AI223,21,0)</f>
        <v>0</v>
      </c>
      <c r="W58" s="119">
        <f>+VLOOKUP(B58,'Convocatoria Instrumental'!B66:AI223,22,0)</f>
        <v>0</v>
      </c>
      <c r="X58" s="119">
        <f>+VLOOKUP(B58,'Convocatoria Instrumental'!B66:AI223,23,0)</f>
        <v>0</v>
      </c>
      <c r="Y58" s="118">
        <f>+VLOOKUP(B58,'Convocatoria Instrumental'!B66:AI223,24,0)</f>
        <v>0</v>
      </c>
      <c r="Z58" s="117">
        <f>+VLOOKUP(B58,'Convocatoria Instrumental'!B66:AI223,25,0)</f>
        <v>0</v>
      </c>
      <c r="AA58" s="117">
        <f>+VLOOKUP(B58,'Convocatoria Instrumental'!B66:AI223,26,0)</f>
        <v>0</v>
      </c>
      <c r="AB58" s="117">
        <f>+VLOOKUP(B58,'Convocatoria Instrumental'!B66:AI223,27,0)</f>
        <v>0</v>
      </c>
      <c r="AC58" s="118">
        <f>+VLOOKUP(B58,'Convocatoria Instrumental'!B66:AI223,28,0)</f>
        <v>0</v>
      </c>
      <c r="AD58" s="118">
        <f>+VLOOKUP(B58,'Convocatoria Instrumental'!B66:AI223,29,0)</f>
        <v>0</v>
      </c>
      <c r="AE58" s="118">
        <f>+VLOOKUP(B58,'Convocatoria Instrumental'!B66:AI223,30,0)</f>
        <v>0</v>
      </c>
      <c r="AF58" s="118">
        <f>+VLOOKUP(B58,'Convocatoria Instrumental'!B66:AI223,31,0)</f>
        <v>0</v>
      </c>
      <c r="AG58" s="118">
        <f>+VLOOKUP(B58,'Convocatoria Instrumental'!B66:AI223,32,0)</f>
        <v>0</v>
      </c>
      <c r="AH58" s="118">
        <f>+VLOOKUP(B58,'Convocatoria Instrumental'!B66:AI223,33,0)</f>
        <v>0</v>
      </c>
      <c r="AI58" s="118">
        <f>+VLOOKUP(B58,'Convocatoria Instrumental'!B66:AI223,34,0)</f>
        <v>0</v>
      </c>
    </row>
    <row r="59" spans="1:35" ht="24" x14ac:dyDescent="0.25">
      <c r="A59" s="94">
        <f t="shared" si="0"/>
        <v>57</v>
      </c>
      <c r="B59" s="95" t="s">
        <v>150</v>
      </c>
      <c r="C59" s="96" t="s">
        <v>148</v>
      </c>
      <c r="D59" s="97" t="s">
        <v>210</v>
      </c>
      <c r="E59" s="94" t="s">
        <v>220</v>
      </c>
      <c r="F59" s="94" t="s">
        <v>440</v>
      </c>
      <c r="G59" s="94" t="s">
        <v>45</v>
      </c>
      <c r="H59" s="94">
        <v>40</v>
      </c>
      <c r="I59" s="118">
        <f>+VLOOKUP(B59,'Convocatoria Instrumental'!B67:AI224,8,0)</f>
        <v>0</v>
      </c>
      <c r="J59" s="118">
        <f>+VLOOKUP(B59,'Convocatoria Instrumental'!B67:AI224,9,0)</f>
        <v>0</v>
      </c>
      <c r="K59" s="118">
        <f>+VLOOKUP(B59,'Convocatoria Instrumental'!B67:AI224,10,0)</f>
        <v>0</v>
      </c>
      <c r="L59" s="118">
        <f>+VLOOKUP(B59,'Convocatoria Instrumental'!B67:AI224,11,0)</f>
        <v>0</v>
      </c>
      <c r="M59" s="118">
        <f>+VLOOKUP(B59,'Convocatoria Instrumental'!B67:AI224,12,0)</f>
        <v>0</v>
      </c>
      <c r="N59" s="118">
        <f>+VLOOKUP(B59,'Convocatoria Instrumental'!B67:AI224,13,0)</f>
        <v>0</v>
      </c>
      <c r="O59" s="118">
        <f>+VLOOKUP(B59,'Convocatoria Instrumental'!B67:AI224,14,0)</f>
        <v>0</v>
      </c>
      <c r="P59" s="118">
        <f>+VLOOKUP(B59,'Convocatoria Instrumental'!B67:AI224,15,0)</f>
        <v>0</v>
      </c>
      <c r="Q59" s="118">
        <f>+VLOOKUP(B59,'Convocatoria Instrumental'!B67:AI224,16,0)</f>
        <v>0</v>
      </c>
      <c r="R59" s="119">
        <f>+VLOOKUP(B59,'Convocatoria Instrumental'!B67:AI224,17,0)</f>
        <v>0</v>
      </c>
      <c r="S59" s="117">
        <f>+VLOOKUP(B59,'Convocatoria Instrumental'!B67:AI224,18,0)</f>
        <v>0</v>
      </c>
      <c r="T59" s="117">
        <f>+VLOOKUP(B59,'Convocatoria Instrumental'!B67:AI224,19,0)</f>
        <v>0</v>
      </c>
      <c r="U59" s="119">
        <f>+VLOOKUP(B59,'Convocatoria Instrumental'!B67:AI224,20,0)</f>
        <v>0</v>
      </c>
      <c r="V59" s="118">
        <f>+VLOOKUP(B59,'Convocatoria Instrumental'!B67:AI224,21,0)</f>
        <v>0</v>
      </c>
      <c r="W59" s="119">
        <f>+VLOOKUP(B59,'Convocatoria Instrumental'!B67:AI224,22,0)</f>
        <v>0</v>
      </c>
      <c r="X59" s="119">
        <f>+VLOOKUP(B59,'Convocatoria Instrumental'!B67:AI224,23,0)</f>
        <v>0</v>
      </c>
      <c r="Y59" s="118">
        <f>+VLOOKUP(B59,'Convocatoria Instrumental'!B67:AI224,24,0)</f>
        <v>0</v>
      </c>
      <c r="Z59" s="117">
        <f>+VLOOKUP(B59,'Convocatoria Instrumental'!B67:AI224,25,0)</f>
        <v>0</v>
      </c>
      <c r="AA59" s="117">
        <f>+VLOOKUP(B59,'Convocatoria Instrumental'!B67:AI224,26,0)</f>
        <v>0</v>
      </c>
      <c r="AB59" s="117">
        <f>+VLOOKUP(B59,'Convocatoria Instrumental'!B67:AI224,27,0)</f>
        <v>0</v>
      </c>
      <c r="AC59" s="118">
        <f>+VLOOKUP(B59,'Convocatoria Instrumental'!B67:AI224,28,0)</f>
        <v>0</v>
      </c>
      <c r="AD59" s="118">
        <f>+VLOOKUP(B59,'Convocatoria Instrumental'!B67:AI224,29,0)</f>
        <v>0</v>
      </c>
      <c r="AE59" s="118">
        <f>+VLOOKUP(B59,'Convocatoria Instrumental'!B67:AI224,30,0)</f>
        <v>0</v>
      </c>
      <c r="AF59" s="118">
        <f>+VLOOKUP(B59,'Convocatoria Instrumental'!B67:AI224,31,0)</f>
        <v>0</v>
      </c>
      <c r="AG59" s="118">
        <f>+VLOOKUP(B59,'Convocatoria Instrumental'!B67:AI224,32,0)</f>
        <v>0</v>
      </c>
      <c r="AH59" s="118">
        <f>+VLOOKUP(B59,'Convocatoria Instrumental'!B67:AI224,33,0)</f>
        <v>0</v>
      </c>
      <c r="AI59" s="118">
        <f>+VLOOKUP(B59,'Convocatoria Instrumental'!B67:AI224,34,0)</f>
        <v>0</v>
      </c>
    </row>
    <row r="60" spans="1:35" ht="24" x14ac:dyDescent="0.25">
      <c r="A60" s="94">
        <f t="shared" si="0"/>
        <v>58</v>
      </c>
      <c r="B60" s="95" t="s">
        <v>151</v>
      </c>
      <c r="C60" s="96" t="s">
        <v>148</v>
      </c>
      <c r="D60" s="97" t="s">
        <v>211</v>
      </c>
      <c r="E60" s="94" t="s">
        <v>220</v>
      </c>
      <c r="F60" s="94" t="s">
        <v>440</v>
      </c>
      <c r="G60" s="94" t="s">
        <v>45</v>
      </c>
      <c r="H60" s="94">
        <v>20</v>
      </c>
      <c r="I60" s="118">
        <f>+VLOOKUP(B60,'Convocatoria Instrumental'!B68:AI225,8,0)</f>
        <v>0</v>
      </c>
      <c r="J60" s="118">
        <f>+VLOOKUP(B60,'Convocatoria Instrumental'!B68:AI225,9,0)</f>
        <v>0</v>
      </c>
      <c r="K60" s="118">
        <f>+VLOOKUP(B60,'Convocatoria Instrumental'!B68:AI225,10,0)</f>
        <v>0</v>
      </c>
      <c r="L60" s="118">
        <f>+VLOOKUP(B60,'Convocatoria Instrumental'!B68:AI225,11,0)</f>
        <v>0</v>
      </c>
      <c r="M60" s="118">
        <f>+VLOOKUP(B60,'Convocatoria Instrumental'!B68:AI225,12,0)</f>
        <v>0</v>
      </c>
      <c r="N60" s="118">
        <f>+VLOOKUP(B60,'Convocatoria Instrumental'!B68:AI225,13,0)</f>
        <v>0</v>
      </c>
      <c r="O60" s="118">
        <f>+VLOOKUP(B60,'Convocatoria Instrumental'!B68:AI225,14,0)</f>
        <v>0</v>
      </c>
      <c r="P60" s="118">
        <f>+VLOOKUP(B60,'Convocatoria Instrumental'!B68:AI225,15,0)</f>
        <v>0</v>
      </c>
      <c r="Q60" s="118">
        <f>+VLOOKUP(B60,'Convocatoria Instrumental'!B68:AI225,16,0)</f>
        <v>0</v>
      </c>
      <c r="R60" s="119">
        <f>+VLOOKUP(B60,'Convocatoria Instrumental'!B68:AI225,17,0)</f>
        <v>0</v>
      </c>
      <c r="S60" s="117">
        <f>+VLOOKUP(B60,'Convocatoria Instrumental'!B68:AI225,18,0)</f>
        <v>0</v>
      </c>
      <c r="T60" s="117">
        <f>+VLOOKUP(B60,'Convocatoria Instrumental'!B68:AI225,19,0)</f>
        <v>0</v>
      </c>
      <c r="U60" s="119">
        <f>+VLOOKUP(B60,'Convocatoria Instrumental'!B68:AI225,20,0)</f>
        <v>0</v>
      </c>
      <c r="V60" s="118">
        <f>+VLOOKUP(B60,'Convocatoria Instrumental'!B68:AI225,21,0)</f>
        <v>0</v>
      </c>
      <c r="W60" s="119">
        <f>+VLOOKUP(B60,'Convocatoria Instrumental'!B68:AI225,22,0)</f>
        <v>0</v>
      </c>
      <c r="X60" s="119">
        <f>+VLOOKUP(B60,'Convocatoria Instrumental'!B68:AI225,23,0)</f>
        <v>0</v>
      </c>
      <c r="Y60" s="118">
        <f>+VLOOKUP(B60,'Convocatoria Instrumental'!B68:AI225,24,0)</f>
        <v>0</v>
      </c>
      <c r="Z60" s="117">
        <f>+VLOOKUP(B60,'Convocatoria Instrumental'!B68:AI225,25,0)</f>
        <v>0</v>
      </c>
      <c r="AA60" s="117">
        <f>+VLOOKUP(B60,'Convocatoria Instrumental'!B68:AI225,26,0)</f>
        <v>0</v>
      </c>
      <c r="AB60" s="117">
        <f>+VLOOKUP(B60,'Convocatoria Instrumental'!B68:AI225,27,0)</f>
        <v>0</v>
      </c>
      <c r="AC60" s="118">
        <f>+VLOOKUP(B60,'Convocatoria Instrumental'!B68:AI225,28,0)</f>
        <v>0</v>
      </c>
      <c r="AD60" s="118">
        <f>+VLOOKUP(B60,'Convocatoria Instrumental'!B68:AI225,29,0)</f>
        <v>0</v>
      </c>
      <c r="AE60" s="118">
        <f>+VLOOKUP(B60,'Convocatoria Instrumental'!B68:AI225,30,0)</f>
        <v>0</v>
      </c>
      <c r="AF60" s="118">
        <f>+VLOOKUP(B60,'Convocatoria Instrumental'!B68:AI225,31,0)</f>
        <v>0</v>
      </c>
      <c r="AG60" s="118">
        <f>+VLOOKUP(B60,'Convocatoria Instrumental'!B68:AI225,32,0)</f>
        <v>0</v>
      </c>
      <c r="AH60" s="118">
        <f>+VLOOKUP(B60,'Convocatoria Instrumental'!B68:AI225,33,0)</f>
        <v>0</v>
      </c>
      <c r="AI60" s="118">
        <f>+VLOOKUP(B60,'Convocatoria Instrumental'!B68:AI225,34,0)</f>
        <v>0</v>
      </c>
    </row>
    <row r="61" spans="1:35" ht="24" x14ac:dyDescent="0.25">
      <c r="A61" s="94">
        <f t="shared" si="0"/>
        <v>59</v>
      </c>
      <c r="B61" s="95" t="s">
        <v>152</v>
      </c>
      <c r="C61" s="96" t="s">
        <v>148</v>
      </c>
      <c r="D61" s="97" t="s">
        <v>212</v>
      </c>
      <c r="E61" s="94" t="s">
        <v>220</v>
      </c>
      <c r="F61" s="94" t="s">
        <v>440</v>
      </c>
      <c r="G61" s="94" t="s">
        <v>45</v>
      </c>
      <c r="H61" s="94">
        <v>5</v>
      </c>
      <c r="I61" s="118">
        <f>+VLOOKUP(B61,'Convocatoria Instrumental'!B69:AI226,8,0)</f>
        <v>0</v>
      </c>
      <c r="J61" s="118">
        <f>+VLOOKUP(B61,'Convocatoria Instrumental'!B69:AI226,9,0)</f>
        <v>0</v>
      </c>
      <c r="K61" s="118">
        <f>+VLOOKUP(B61,'Convocatoria Instrumental'!B69:AI226,10,0)</f>
        <v>0</v>
      </c>
      <c r="L61" s="118">
        <f>+VLOOKUP(B61,'Convocatoria Instrumental'!B69:AI226,11,0)</f>
        <v>0</v>
      </c>
      <c r="M61" s="118">
        <f>+VLOOKUP(B61,'Convocatoria Instrumental'!B69:AI226,12,0)</f>
        <v>0</v>
      </c>
      <c r="N61" s="118">
        <f>+VLOOKUP(B61,'Convocatoria Instrumental'!B69:AI226,13,0)</f>
        <v>0</v>
      </c>
      <c r="O61" s="118">
        <f>+VLOOKUP(B61,'Convocatoria Instrumental'!B69:AI226,14,0)</f>
        <v>0</v>
      </c>
      <c r="P61" s="118">
        <f>+VLOOKUP(B61,'Convocatoria Instrumental'!B69:AI226,15,0)</f>
        <v>0</v>
      </c>
      <c r="Q61" s="118">
        <f>+VLOOKUP(B61,'Convocatoria Instrumental'!B69:AI226,16,0)</f>
        <v>0</v>
      </c>
      <c r="R61" s="119">
        <f>+VLOOKUP(B61,'Convocatoria Instrumental'!B69:AI226,17,0)</f>
        <v>0</v>
      </c>
      <c r="S61" s="117">
        <f>+VLOOKUP(B61,'Convocatoria Instrumental'!B69:AI226,18,0)</f>
        <v>0</v>
      </c>
      <c r="T61" s="117">
        <f>+VLOOKUP(B61,'Convocatoria Instrumental'!B69:AI226,19,0)</f>
        <v>0</v>
      </c>
      <c r="U61" s="119">
        <f>+VLOOKUP(B61,'Convocatoria Instrumental'!B69:AI226,20,0)</f>
        <v>0</v>
      </c>
      <c r="V61" s="118">
        <f>+VLOOKUP(B61,'Convocatoria Instrumental'!B69:AI226,21,0)</f>
        <v>0</v>
      </c>
      <c r="W61" s="119">
        <f>+VLOOKUP(B61,'Convocatoria Instrumental'!B69:AI226,22,0)</f>
        <v>0</v>
      </c>
      <c r="X61" s="119">
        <f>+VLOOKUP(B61,'Convocatoria Instrumental'!B69:AI226,23,0)</f>
        <v>0</v>
      </c>
      <c r="Y61" s="118">
        <f>+VLOOKUP(B61,'Convocatoria Instrumental'!B69:AI226,24,0)</f>
        <v>0</v>
      </c>
      <c r="Z61" s="117">
        <f>+VLOOKUP(B61,'Convocatoria Instrumental'!B69:AI226,25,0)</f>
        <v>0</v>
      </c>
      <c r="AA61" s="117">
        <f>+VLOOKUP(B61,'Convocatoria Instrumental'!B69:AI226,26,0)</f>
        <v>0</v>
      </c>
      <c r="AB61" s="117">
        <f>+VLOOKUP(B61,'Convocatoria Instrumental'!B69:AI226,27,0)</f>
        <v>0</v>
      </c>
      <c r="AC61" s="118">
        <f>+VLOOKUP(B61,'Convocatoria Instrumental'!B69:AI226,28,0)</f>
        <v>0</v>
      </c>
      <c r="AD61" s="118">
        <f>+VLOOKUP(B61,'Convocatoria Instrumental'!B69:AI226,29,0)</f>
        <v>0</v>
      </c>
      <c r="AE61" s="118">
        <f>+VLOOKUP(B61,'Convocatoria Instrumental'!B69:AI226,30,0)</f>
        <v>0</v>
      </c>
      <c r="AF61" s="118">
        <f>+VLOOKUP(B61,'Convocatoria Instrumental'!B69:AI226,31,0)</f>
        <v>0</v>
      </c>
      <c r="AG61" s="118">
        <f>+VLOOKUP(B61,'Convocatoria Instrumental'!B69:AI226,32,0)</f>
        <v>0</v>
      </c>
      <c r="AH61" s="118">
        <f>+VLOOKUP(B61,'Convocatoria Instrumental'!B69:AI226,33,0)</f>
        <v>0</v>
      </c>
      <c r="AI61" s="118">
        <f>+VLOOKUP(B61,'Convocatoria Instrumental'!B69:AI226,34,0)</f>
        <v>0</v>
      </c>
    </row>
    <row r="62" spans="1:35" ht="24" x14ac:dyDescent="0.25">
      <c r="A62" s="94">
        <f t="shared" si="0"/>
        <v>60</v>
      </c>
      <c r="B62" s="95" t="s">
        <v>153</v>
      </c>
      <c r="C62" s="96" t="s">
        <v>148</v>
      </c>
      <c r="D62" s="97" t="s">
        <v>213</v>
      </c>
      <c r="E62" s="94" t="s">
        <v>220</v>
      </c>
      <c r="F62" s="94" t="s">
        <v>440</v>
      </c>
      <c r="G62" s="94" t="s">
        <v>45</v>
      </c>
      <c r="H62" s="94">
        <v>5</v>
      </c>
      <c r="I62" s="118">
        <f>+VLOOKUP(B62,'Convocatoria Instrumental'!B70:AI227,8,0)</f>
        <v>0</v>
      </c>
      <c r="J62" s="118">
        <f>+VLOOKUP(B62,'Convocatoria Instrumental'!B70:AI227,9,0)</f>
        <v>0</v>
      </c>
      <c r="K62" s="118">
        <f>+VLOOKUP(B62,'Convocatoria Instrumental'!B70:AI227,10,0)</f>
        <v>0</v>
      </c>
      <c r="L62" s="118">
        <f>+VLOOKUP(B62,'Convocatoria Instrumental'!B70:AI227,11,0)</f>
        <v>0</v>
      </c>
      <c r="M62" s="118">
        <f>+VLOOKUP(B62,'Convocatoria Instrumental'!B70:AI227,12,0)</f>
        <v>0</v>
      </c>
      <c r="N62" s="118">
        <f>+VLOOKUP(B62,'Convocatoria Instrumental'!B70:AI227,13,0)</f>
        <v>0</v>
      </c>
      <c r="O62" s="118">
        <f>+VLOOKUP(B62,'Convocatoria Instrumental'!B70:AI227,14,0)</f>
        <v>0</v>
      </c>
      <c r="P62" s="118">
        <f>+VLOOKUP(B62,'Convocatoria Instrumental'!B70:AI227,15,0)</f>
        <v>0</v>
      </c>
      <c r="Q62" s="118">
        <f>+VLOOKUP(B62,'Convocatoria Instrumental'!B70:AI227,16,0)</f>
        <v>0</v>
      </c>
      <c r="R62" s="119">
        <f>+VLOOKUP(B62,'Convocatoria Instrumental'!B70:AI227,17,0)</f>
        <v>0</v>
      </c>
      <c r="S62" s="117">
        <f>+VLOOKUP(B62,'Convocatoria Instrumental'!B70:AI227,18,0)</f>
        <v>0</v>
      </c>
      <c r="T62" s="117">
        <f>+VLOOKUP(B62,'Convocatoria Instrumental'!B70:AI227,19,0)</f>
        <v>0</v>
      </c>
      <c r="U62" s="119">
        <f>+VLOOKUP(B62,'Convocatoria Instrumental'!B70:AI227,20,0)</f>
        <v>0</v>
      </c>
      <c r="V62" s="118">
        <f>+VLOOKUP(B62,'Convocatoria Instrumental'!B70:AI227,21,0)</f>
        <v>0</v>
      </c>
      <c r="W62" s="119">
        <f>+VLOOKUP(B62,'Convocatoria Instrumental'!B70:AI227,22,0)</f>
        <v>0</v>
      </c>
      <c r="X62" s="119">
        <f>+VLOOKUP(B62,'Convocatoria Instrumental'!B70:AI227,23,0)</f>
        <v>0</v>
      </c>
      <c r="Y62" s="118">
        <f>+VLOOKUP(B62,'Convocatoria Instrumental'!B70:AI227,24,0)</f>
        <v>0</v>
      </c>
      <c r="Z62" s="117">
        <f>+VLOOKUP(B62,'Convocatoria Instrumental'!B70:AI227,25,0)</f>
        <v>0</v>
      </c>
      <c r="AA62" s="117">
        <f>+VLOOKUP(B62,'Convocatoria Instrumental'!B70:AI227,26,0)</f>
        <v>0</v>
      </c>
      <c r="AB62" s="117">
        <f>+VLOOKUP(B62,'Convocatoria Instrumental'!B70:AI227,27,0)</f>
        <v>0</v>
      </c>
      <c r="AC62" s="118">
        <f>+VLOOKUP(B62,'Convocatoria Instrumental'!B70:AI227,28,0)</f>
        <v>0</v>
      </c>
      <c r="AD62" s="118">
        <f>+VLOOKUP(B62,'Convocatoria Instrumental'!B70:AI227,29,0)</f>
        <v>0</v>
      </c>
      <c r="AE62" s="118">
        <f>+VLOOKUP(B62,'Convocatoria Instrumental'!B70:AI227,30,0)</f>
        <v>0</v>
      </c>
      <c r="AF62" s="118">
        <f>+VLOOKUP(B62,'Convocatoria Instrumental'!B70:AI227,31,0)</f>
        <v>0</v>
      </c>
      <c r="AG62" s="118">
        <f>+VLOOKUP(B62,'Convocatoria Instrumental'!B70:AI227,32,0)</f>
        <v>0</v>
      </c>
      <c r="AH62" s="118">
        <f>+VLOOKUP(B62,'Convocatoria Instrumental'!B70:AI227,33,0)</f>
        <v>0</v>
      </c>
      <c r="AI62" s="118">
        <f>+VLOOKUP(B62,'Convocatoria Instrumental'!B70:AI227,34,0)</f>
        <v>0</v>
      </c>
    </row>
    <row r="63" spans="1:35" ht="36" x14ac:dyDescent="0.25">
      <c r="A63" s="94">
        <f t="shared" si="0"/>
        <v>61</v>
      </c>
      <c r="B63" s="95" t="s">
        <v>154</v>
      </c>
      <c r="C63" s="96" t="s">
        <v>155</v>
      </c>
      <c r="D63" s="97" t="s">
        <v>214</v>
      </c>
      <c r="E63" s="94" t="s">
        <v>220</v>
      </c>
      <c r="F63" s="94" t="s">
        <v>440</v>
      </c>
      <c r="G63" s="94" t="s">
        <v>45</v>
      </c>
      <c r="H63" s="94">
        <v>4</v>
      </c>
      <c r="I63" s="118">
        <f>+VLOOKUP(B63,'Convocatoria Instrumental'!B71:AI228,8,0)</f>
        <v>0</v>
      </c>
      <c r="J63" s="118">
        <f>+VLOOKUP(B63,'Convocatoria Instrumental'!B71:AI228,9,0)</f>
        <v>0</v>
      </c>
      <c r="K63" s="118">
        <f>+VLOOKUP(B63,'Convocatoria Instrumental'!B71:AI228,10,0)</f>
        <v>0</v>
      </c>
      <c r="L63" s="118">
        <f>+VLOOKUP(B63,'Convocatoria Instrumental'!B71:AI228,11,0)</f>
        <v>0</v>
      </c>
      <c r="M63" s="118">
        <f>+VLOOKUP(B63,'Convocatoria Instrumental'!B71:AI228,12,0)</f>
        <v>0</v>
      </c>
      <c r="N63" s="118">
        <f>+VLOOKUP(B63,'Convocatoria Instrumental'!B71:AI228,13,0)</f>
        <v>0</v>
      </c>
      <c r="O63" s="118">
        <f>+VLOOKUP(B63,'Convocatoria Instrumental'!B71:AI228,14,0)</f>
        <v>0</v>
      </c>
      <c r="P63" s="118">
        <f>+VLOOKUP(B63,'Convocatoria Instrumental'!B71:AI228,15,0)</f>
        <v>0</v>
      </c>
      <c r="Q63" s="118">
        <f>+VLOOKUP(B63,'Convocatoria Instrumental'!B71:AI228,16,0)</f>
        <v>0</v>
      </c>
      <c r="R63" s="119">
        <f>+VLOOKUP(B63,'Convocatoria Instrumental'!B71:AI228,17,0)</f>
        <v>0</v>
      </c>
      <c r="S63" s="117">
        <f>+VLOOKUP(B63,'Convocatoria Instrumental'!B71:AI228,18,0)</f>
        <v>0</v>
      </c>
      <c r="T63" s="117">
        <f>+VLOOKUP(B63,'Convocatoria Instrumental'!B71:AI228,19,0)</f>
        <v>0</v>
      </c>
      <c r="U63" s="119">
        <f>+VLOOKUP(B63,'Convocatoria Instrumental'!B71:AI228,20,0)</f>
        <v>0</v>
      </c>
      <c r="V63" s="118">
        <f>+VLOOKUP(B63,'Convocatoria Instrumental'!B71:AI228,21,0)</f>
        <v>0</v>
      </c>
      <c r="W63" s="119">
        <f>+VLOOKUP(B63,'Convocatoria Instrumental'!B71:AI228,22,0)</f>
        <v>0</v>
      </c>
      <c r="X63" s="119">
        <f>+VLOOKUP(B63,'Convocatoria Instrumental'!B71:AI228,23,0)</f>
        <v>0</v>
      </c>
      <c r="Y63" s="118">
        <f>+VLOOKUP(B63,'Convocatoria Instrumental'!B71:AI228,24,0)</f>
        <v>0</v>
      </c>
      <c r="Z63" s="117">
        <f>+VLOOKUP(B63,'Convocatoria Instrumental'!B71:AI228,25,0)</f>
        <v>0</v>
      </c>
      <c r="AA63" s="117">
        <f>+VLOOKUP(B63,'Convocatoria Instrumental'!B71:AI228,26,0)</f>
        <v>0</v>
      </c>
      <c r="AB63" s="117">
        <f>+VLOOKUP(B63,'Convocatoria Instrumental'!B71:AI228,27,0)</f>
        <v>0</v>
      </c>
      <c r="AC63" s="118">
        <f>+VLOOKUP(B63,'Convocatoria Instrumental'!B71:AI228,28,0)</f>
        <v>0</v>
      </c>
      <c r="AD63" s="118">
        <f>+VLOOKUP(B63,'Convocatoria Instrumental'!B71:AI228,29,0)</f>
        <v>0</v>
      </c>
      <c r="AE63" s="118">
        <f>+VLOOKUP(B63,'Convocatoria Instrumental'!B71:AI228,30,0)</f>
        <v>0</v>
      </c>
      <c r="AF63" s="118">
        <f>+VLOOKUP(B63,'Convocatoria Instrumental'!B71:AI228,31,0)</f>
        <v>0</v>
      </c>
      <c r="AG63" s="118">
        <f>+VLOOKUP(B63,'Convocatoria Instrumental'!B71:AI228,32,0)</f>
        <v>0</v>
      </c>
      <c r="AH63" s="118">
        <f>+VLOOKUP(B63,'Convocatoria Instrumental'!B71:AI228,33,0)</f>
        <v>0</v>
      </c>
      <c r="AI63" s="118">
        <f>+VLOOKUP(B63,'Convocatoria Instrumental'!B71:AI228,34,0)</f>
        <v>0</v>
      </c>
    </row>
    <row r="64" spans="1:35" ht="24" x14ac:dyDescent="0.25">
      <c r="A64" s="94">
        <f t="shared" si="0"/>
        <v>62</v>
      </c>
      <c r="B64" s="95" t="s">
        <v>156</v>
      </c>
      <c r="C64" s="96" t="s">
        <v>157</v>
      </c>
      <c r="D64" s="97" t="s">
        <v>202</v>
      </c>
      <c r="E64" s="94" t="s">
        <v>220</v>
      </c>
      <c r="F64" s="94" t="s">
        <v>440</v>
      </c>
      <c r="G64" s="94" t="s">
        <v>45</v>
      </c>
      <c r="H64" s="94">
        <v>10</v>
      </c>
      <c r="I64" s="118">
        <f>+VLOOKUP(B64,'Convocatoria Instrumental'!B72:AI229,8,0)</f>
        <v>0</v>
      </c>
      <c r="J64" s="118">
        <f>+VLOOKUP(B64,'Convocatoria Instrumental'!B72:AI229,9,0)</f>
        <v>0</v>
      </c>
      <c r="K64" s="118">
        <f>+VLOOKUP(B64,'Convocatoria Instrumental'!B72:AI229,10,0)</f>
        <v>0</v>
      </c>
      <c r="L64" s="118">
        <f>+VLOOKUP(B64,'Convocatoria Instrumental'!B72:AI229,11,0)</f>
        <v>0</v>
      </c>
      <c r="M64" s="118">
        <f>+VLOOKUP(B64,'Convocatoria Instrumental'!B72:AI229,12,0)</f>
        <v>0</v>
      </c>
      <c r="N64" s="118">
        <f>+VLOOKUP(B64,'Convocatoria Instrumental'!B72:AI229,13,0)</f>
        <v>0</v>
      </c>
      <c r="O64" s="118">
        <f>+VLOOKUP(B64,'Convocatoria Instrumental'!B72:AI229,14,0)</f>
        <v>0</v>
      </c>
      <c r="P64" s="118">
        <f>+VLOOKUP(B64,'Convocatoria Instrumental'!B72:AI229,15,0)</f>
        <v>0</v>
      </c>
      <c r="Q64" s="118">
        <f>+VLOOKUP(B64,'Convocatoria Instrumental'!B72:AI229,16,0)</f>
        <v>0</v>
      </c>
      <c r="R64" s="119">
        <f>+VLOOKUP(B64,'Convocatoria Instrumental'!B72:AI229,17,0)</f>
        <v>0</v>
      </c>
      <c r="S64" s="117">
        <f>+VLOOKUP(B64,'Convocatoria Instrumental'!B72:AI229,18,0)</f>
        <v>0</v>
      </c>
      <c r="T64" s="117">
        <f>+VLOOKUP(B64,'Convocatoria Instrumental'!B72:AI229,19,0)</f>
        <v>0</v>
      </c>
      <c r="U64" s="119">
        <f>+VLOOKUP(B64,'Convocatoria Instrumental'!B72:AI229,20,0)</f>
        <v>0</v>
      </c>
      <c r="V64" s="118">
        <f>+VLOOKUP(B64,'Convocatoria Instrumental'!B72:AI229,21,0)</f>
        <v>0</v>
      </c>
      <c r="W64" s="119">
        <f>+VLOOKUP(B64,'Convocatoria Instrumental'!B72:AI229,22,0)</f>
        <v>0</v>
      </c>
      <c r="X64" s="119">
        <f>+VLOOKUP(B64,'Convocatoria Instrumental'!B72:AI229,23,0)</f>
        <v>0</v>
      </c>
      <c r="Y64" s="118">
        <f>+VLOOKUP(B64,'Convocatoria Instrumental'!B72:AI229,24,0)</f>
        <v>0</v>
      </c>
      <c r="Z64" s="117">
        <f>+VLOOKUP(B64,'Convocatoria Instrumental'!B72:AI229,25,0)</f>
        <v>0</v>
      </c>
      <c r="AA64" s="117">
        <f>+VLOOKUP(B64,'Convocatoria Instrumental'!B72:AI229,26,0)</f>
        <v>0</v>
      </c>
      <c r="AB64" s="117">
        <f>+VLOOKUP(B64,'Convocatoria Instrumental'!B72:AI229,27,0)</f>
        <v>0</v>
      </c>
      <c r="AC64" s="118">
        <f>+VLOOKUP(B64,'Convocatoria Instrumental'!B72:AI229,28,0)</f>
        <v>0</v>
      </c>
      <c r="AD64" s="118">
        <f>+VLOOKUP(B64,'Convocatoria Instrumental'!B72:AI229,29,0)</f>
        <v>0</v>
      </c>
      <c r="AE64" s="118">
        <f>+VLOOKUP(B64,'Convocatoria Instrumental'!B72:AI229,30,0)</f>
        <v>0</v>
      </c>
      <c r="AF64" s="118">
        <f>+VLOOKUP(B64,'Convocatoria Instrumental'!B72:AI229,31,0)</f>
        <v>0</v>
      </c>
      <c r="AG64" s="118">
        <f>+VLOOKUP(B64,'Convocatoria Instrumental'!B72:AI229,32,0)</f>
        <v>0</v>
      </c>
      <c r="AH64" s="118">
        <f>+VLOOKUP(B64,'Convocatoria Instrumental'!B72:AI229,33,0)</f>
        <v>0</v>
      </c>
      <c r="AI64" s="118">
        <f>+VLOOKUP(B64,'Convocatoria Instrumental'!B72:AI229,34,0)</f>
        <v>0</v>
      </c>
    </row>
    <row r="65" spans="1:35" ht="24" x14ac:dyDescent="0.25">
      <c r="A65" s="94">
        <f t="shared" si="0"/>
        <v>63</v>
      </c>
      <c r="B65" s="95" t="s">
        <v>158</v>
      </c>
      <c r="C65" s="96" t="s">
        <v>159</v>
      </c>
      <c r="D65" s="97" t="s">
        <v>199</v>
      </c>
      <c r="E65" s="94" t="s">
        <v>220</v>
      </c>
      <c r="F65" s="94" t="s">
        <v>440</v>
      </c>
      <c r="G65" s="94" t="s">
        <v>45</v>
      </c>
      <c r="H65" s="94">
        <v>20</v>
      </c>
      <c r="I65" s="118">
        <f>+VLOOKUP(B65,'Convocatoria Instrumental'!B73:AI230,8,0)</f>
        <v>0</v>
      </c>
      <c r="J65" s="118">
        <f>+VLOOKUP(B65,'Convocatoria Instrumental'!B73:AI230,9,0)</f>
        <v>0</v>
      </c>
      <c r="K65" s="118">
        <f>+VLOOKUP(B65,'Convocatoria Instrumental'!B73:AI230,10,0)</f>
        <v>0</v>
      </c>
      <c r="L65" s="118">
        <f>+VLOOKUP(B65,'Convocatoria Instrumental'!B73:AI230,11,0)</f>
        <v>0</v>
      </c>
      <c r="M65" s="118">
        <f>+VLOOKUP(B65,'Convocatoria Instrumental'!B73:AI230,12,0)</f>
        <v>0</v>
      </c>
      <c r="N65" s="118">
        <f>+VLOOKUP(B65,'Convocatoria Instrumental'!B73:AI230,13,0)</f>
        <v>0</v>
      </c>
      <c r="O65" s="118">
        <f>+VLOOKUP(B65,'Convocatoria Instrumental'!B73:AI230,14,0)</f>
        <v>0</v>
      </c>
      <c r="P65" s="118">
        <f>+VLOOKUP(B65,'Convocatoria Instrumental'!B73:AI230,15,0)</f>
        <v>0</v>
      </c>
      <c r="Q65" s="118">
        <f>+VLOOKUP(B65,'Convocatoria Instrumental'!B73:AI230,16,0)</f>
        <v>0</v>
      </c>
      <c r="R65" s="119">
        <f>+VLOOKUP(B65,'Convocatoria Instrumental'!B73:AI230,17,0)</f>
        <v>0</v>
      </c>
      <c r="S65" s="117">
        <f>+VLOOKUP(B65,'Convocatoria Instrumental'!B73:AI230,18,0)</f>
        <v>0</v>
      </c>
      <c r="T65" s="117">
        <f>+VLOOKUP(B65,'Convocatoria Instrumental'!B73:AI230,19,0)</f>
        <v>0</v>
      </c>
      <c r="U65" s="119">
        <f>+VLOOKUP(B65,'Convocatoria Instrumental'!B73:AI230,20,0)</f>
        <v>0</v>
      </c>
      <c r="V65" s="118">
        <f>+VLOOKUP(B65,'Convocatoria Instrumental'!B73:AI230,21,0)</f>
        <v>0</v>
      </c>
      <c r="W65" s="119">
        <f>+VLOOKUP(B65,'Convocatoria Instrumental'!B73:AI230,22,0)</f>
        <v>0</v>
      </c>
      <c r="X65" s="119">
        <f>+VLOOKUP(B65,'Convocatoria Instrumental'!B73:AI230,23,0)</f>
        <v>0</v>
      </c>
      <c r="Y65" s="118">
        <f>+VLOOKUP(B65,'Convocatoria Instrumental'!B73:AI230,24,0)</f>
        <v>0</v>
      </c>
      <c r="Z65" s="117">
        <f>+VLOOKUP(B65,'Convocatoria Instrumental'!B73:AI230,25,0)</f>
        <v>0</v>
      </c>
      <c r="AA65" s="117">
        <f>+VLOOKUP(B65,'Convocatoria Instrumental'!B73:AI230,26,0)</f>
        <v>0</v>
      </c>
      <c r="AB65" s="117">
        <f>+VLOOKUP(B65,'Convocatoria Instrumental'!B73:AI230,27,0)</f>
        <v>0</v>
      </c>
      <c r="AC65" s="118">
        <f>+VLOOKUP(B65,'Convocatoria Instrumental'!B73:AI230,28,0)</f>
        <v>0</v>
      </c>
      <c r="AD65" s="118">
        <f>+VLOOKUP(B65,'Convocatoria Instrumental'!B73:AI230,29,0)</f>
        <v>0</v>
      </c>
      <c r="AE65" s="118">
        <f>+VLOOKUP(B65,'Convocatoria Instrumental'!B73:AI230,30,0)</f>
        <v>0</v>
      </c>
      <c r="AF65" s="118">
        <f>+VLOOKUP(B65,'Convocatoria Instrumental'!B73:AI230,31,0)</f>
        <v>0</v>
      </c>
      <c r="AG65" s="118">
        <f>+VLOOKUP(B65,'Convocatoria Instrumental'!B73:AI230,32,0)</f>
        <v>0</v>
      </c>
      <c r="AH65" s="118">
        <f>+VLOOKUP(B65,'Convocatoria Instrumental'!B73:AI230,33,0)</f>
        <v>0</v>
      </c>
      <c r="AI65" s="118">
        <f>+VLOOKUP(B65,'Convocatoria Instrumental'!B73:AI230,34,0)</f>
        <v>0</v>
      </c>
    </row>
    <row r="66" spans="1:35" ht="24" x14ac:dyDescent="0.25">
      <c r="A66" s="94">
        <f t="shared" si="0"/>
        <v>64</v>
      </c>
      <c r="B66" s="95" t="s">
        <v>160</v>
      </c>
      <c r="C66" s="96" t="s">
        <v>159</v>
      </c>
      <c r="D66" s="97" t="s">
        <v>202</v>
      </c>
      <c r="E66" s="94" t="s">
        <v>220</v>
      </c>
      <c r="F66" s="94" t="s">
        <v>440</v>
      </c>
      <c r="G66" s="94" t="s">
        <v>45</v>
      </c>
      <c r="H66" s="94">
        <v>25</v>
      </c>
      <c r="I66" s="118">
        <f>+VLOOKUP(B66,'Convocatoria Instrumental'!B74:AI231,8,0)</f>
        <v>0</v>
      </c>
      <c r="J66" s="118">
        <f>+VLOOKUP(B66,'Convocatoria Instrumental'!B74:AI231,9,0)</f>
        <v>0</v>
      </c>
      <c r="K66" s="118">
        <f>+VLOOKUP(B66,'Convocatoria Instrumental'!B74:AI231,10,0)</f>
        <v>0</v>
      </c>
      <c r="L66" s="118">
        <f>+VLOOKUP(B66,'Convocatoria Instrumental'!B74:AI231,11,0)</f>
        <v>0</v>
      </c>
      <c r="M66" s="118">
        <f>+VLOOKUP(B66,'Convocatoria Instrumental'!B74:AI231,12,0)</f>
        <v>0</v>
      </c>
      <c r="N66" s="118">
        <f>+VLOOKUP(B66,'Convocatoria Instrumental'!B74:AI231,13,0)</f>
        <v>0</v>
      </c>
      <c r="O66" s="118">
        <f>+VLOOKUP(B66,'Convocatoria Instrumental'!B74:AI231,14,0)</f>
        <v>0</v>
      </c>
      <c r="P66" s="118">
        <f>+VLOOKUP(B66,'Convocatoria Instrumental'!B74:AI231,15,0)</f>
        <v>0</v>
      </c>
      <c r="Q66" s="118">
        <f>+VLOOKUP(B66,'Convocatoria Instrumental'!B74:AI231,16,0)</f>
        <v>0</v>
      </c>
      <c r="R66" s="119">
        <f>+VLOOKUP(B66,'Convocatoria Instrumental'!B74:AI231,17,0)</f>
        <v>0</v>
      </c>
      <c r="S66" s="117">
        <f>+VLOOKUP(B66,'Convocatoria Instrumental'!B74:AI231,18,0)</f>
        <v>0</v>
      </c>
      <c r="T66" s="117">
        <f>+VLOOKUP(B66,'Convocatoria Instrumental'!B74:AI231,19,0)</f>
        <v>0</v>
      </c>
      <c r="U66" s="119">
        <f>+VLOOKUP(B66,'Convocatoria Instrumental'!B74:AI231,20,0)</f>
        <v>0</v>
      </c>
      <c r="V66" s="118">
        <f>+VLOOKUP(B66,'Convocatoria Instrumental'!B74:AI231,21,0)</f>
        <v>0</v>
      </c>
      <c r="W66" s="119">
        <f>+VLOOKUP(B66,'Convocatoria Instrumental'!B74:AI231,22,0)</f>
        <v>0</v>
      </c>
      <c r="X66" s="119">
        <f>+VLOOKUP(B66,'Convocatoria Instrumental'!B74:AI231,23,0)</f>
        <v>0</v>
      </c>
      <c r="Y66" s="118">
        <f>+VLOOKUP(B66,'Convocatoria Instrumental'!B74:AI231,24,0)</f>
        <v>0</v>
      </c>
      <c r="Z66" s="117">
        <f>+VLOOKUP(B66,'Convocatoria Instrumental'!B74:AI231,25,0)</f>
        <v>0</v>
      </c>
      <c r="AA66" s="117">
        <f>+VLOOKUP(B66,'Convocatoria Instrumental'!B74:AI231,26,0)</f>
        <v>0</v>
      </c>
      <c r="AB66" s="117">
        <f>+VLOOKUP(B66,'Convocatoria Instrumental'!B74:AI231,27,0)</f>
        <v>0</v>
      </c>
      <c r="AC66" s="118">
        <f>+VLOOKUP(B66,'Convocatoria Instrumental'!B74:AI231,28,0)</f>
        <v>0</v>
      </c>
      <c r="AD66" s="118">
        <f>+VLOOKUP(B66,'Convocatoria Instrumental'!B74:AI231,29,0)</f>
        <v>0</v>
      </c>
      <c r="AE66" s="118">
        <f>+VLOOKUP(B66,'Convocatoria Instrumental'!B74:AI231,30,0)</f>
        <v>0</v>
      </c>
      <c r="AF66" s="118">
        <f>+VLOOKUP(B66,'Convocatoria Instrumental'!B74:AI231,31,0)</f>
        <v>0</v>
      </c>
      <c r="AG66" s="118">
        <f>+VLOOKUP(B66,'Convocatoria Instrumental'!B74:AI231,32,0)</f>
        <v>0</v>
      </c>
      <c r="AH66" s="118">
        <f>+VLOOKUP(B66,'Convocatoria Instrumental'!B74:AI231,33,0)</f>
        <v>0</v>
      </c>
      <c r="AI66" s="118">
        <f>+VLOOKUP(B66,'Convocatoria Instrumental'!B74:AI231,34,0)</f>
        <v>0</v>
      </c>
    </row>
    <row r="67" spans="1:35" ht="24" x14ac:dyDescent="0.25">
      <c r="A67" s="94">
        <f t="shared" si="0"/>
        <v>65</v>
      </c>
      <c r="B67" s="95" t="s">
        <v>161</v>
      </c>
      <c r="C67" s="96" t="s">
        <v>159</v>
      </c>
      <c r="D67" s="102" t="s">
        <v>215</v>
      </c>
      <c r="E67" s="94" t="s">
        <v>220</v>
      </c>
      <c r="F67" s="94" t="s">
        <v>440</v>
      </c>
      <c r="G67" s="94" t="s">
        <v>45</v>
      </c>
      <c r="H67" s="94">
        <v>20</v>
      </c>
      <c r="I67" s="118">
        <f>+VLOOKUP(B67,'Convocatoria Instrumental'!B75:AI232,8,0)</f>
        <v>0</v>
      </c>
      <c r="J67" s="118">
        <f>+VLOOKUP(B67,'Convocatoria Instrumental'!B75:AI232,9,0)</f>
        <v>0</v>
      </c>
      <c r="K67" s="118">
        <f>+VLOOKUP(B67,'Convocatoria Instrumental'!B75:AI232,10,0)</f>
        <v>0</v>
      </c>
      <c r="L67" s="118">
        <f>+VLOOKUP(B67,'Convocatoria Instrumental'!B75:AI232,11,0)</f>
        <v>0</v>
      </c>
      <c r="M67" s="118">
        <f>+VLOOKUP(B67,'Convocatoria Instrumental'!B75:AI232,12,0)</f>
        <v>0</v>
      </c>
      <c r="N67" s="118">
        <f>+VLOOKUP(B67,'Convocatoria Instrumental'!B75:AI232,13,0)</f>
        <v>0</v>
      </c>
      <c r="O67" s="118">
        <f>+VLOOKUP(B67,'Convocatoria Instrumental'!B75:AI232,14,0)</f>
        <v>0</v>
      </c>
      <c r="P67" s="118">
        <f>+VLOOKUP(B67,'Convocatoria Instrumental'!B75:AI232,15,0)</f>
        <v>0</v>
      </c>
      <c r="Q67" s="118">
        <f>+VLOOKUP(B67,'Convocatoria Instrumental'!B75:AI232,16,0)</f>
        <v>0</v>
      </c>
      <c r="R67" s="119">
        <f>+VLOOKUP(B67,'Convocatoria Instrumental'!B75:AI232,17,0)</f>
        <v>0</v>
      </c>
      <c r="S67" s="117">
        <f>+VLOOKUP(B67,'Convocatoria Instrumental'!B75:AI232,18,0)</f>
        <v>0</v>
      </c>
      <c r="T67" s="117">
        <f>+VLOOKUP(B67,'Convocatoria Instrumental'!B75:AI232,19,0)</f>
        <v>0</v>
      </c>
      <c r="U67" s="119">
        <f>+VLOOKUP(B67,'Convocatoria Instrumental'!B75:AI232,20,0)</f>
        <v>0</v>
      </c>
      <c r="V67" s="118">
        <f>+VLOOKUP(B67,'Convocatoria Instrumental'!B75:AI232,21,0)</f>
        <v>0</v>
      </c>
      <c r="W67" s="119">
        <f>+VLOOKUP(B67,'Convocatoria Instrumental'!B75:AI232,22,0)</f>
        <v>0</v>
      </c>
      <c r="X67" s="119">
        <f>+VLOOKUP(B67,'Convocatoria Instrumental'!B75:AI232,23,0)</f>
        <v>0</v>
      </c>
      <c r="Y67" s="118">
        <f>+VLOOKUP(B67,'Convocatoria Instrumental'!B75:AI232,24,0)</f>
        <v>0</v>
      </c>
      <c r="Z67" s="117">
        <f>+VLOOKUP(B67,'Convocatoria Instrumental'!B75:AI232,25,0)</f>
        <v>0</v>
      </c>
      <c r="AA67" s="117">
        <f>+VLOOKUP(B67,'Convocatoria Instrumental'!B75:AI232,26,0)</f>
        <v>0</v>
      </c>
      <c r="AB67" s="117">
        <f>+VLOOKUP(B67,'Convocatoria Instrumental'!B75:AI232,27,0)</f>
        <v>0</v>
      </c>
      <c r="AC67" s="118">
        <f>+VLOOKUP(B67,'Convocatoria Instrumental'!B75:AI232,28,0)</f>
        <v>0</v>
      </c>
      <c r="AD67" s="118">
        <f>+VLOOKUP(B67,'Convocatoria Instrumental'!B75:AI232,29,0)</f>
        <v>0</v>
      </c>
      <c r="AE67" s="118">
        <f>+VLOOKUP(B67,'Convocatoria Instrumental'!B75:AI232,30,0)</f>
        <v>0</v>
      </c>
      <c r="AF67" s="118">
        <f>+VLOOKUP(B67,'Convocatoria Instrumental'!B75:AI232,31,0)</f>
        <v>0</v>
      </c>
      <c r="AG67" s="118">
        <f>+VLOOKUP(B67,'Convocatoria Instrumental'!B75:AI232,32,0)</f>
        <v>0</v>
      </c>
      <c r="AH67" s="118">
        <f>+VLOOKUP(B67,'Convocatoria Instrumental'!B75:AI232,33,0)</f>
        <v>0</v>
      </c>
      <c r="AI67" s="118">
        <f>+VLOOKUP(B67,'Convocatoria Instrumental'!B75:AI232,34,0)</f>
        <v>0</v>
      </c>
    </row>
    <row r="68" spans="1:35" ht="24" x14ac:dyDescent="0.25">
      <c r="A68" s="94">
        <f t="shared" ref="A68:A131" si="1">+A67+1</f>
        <v>66</v>
      </c>
      <c r="B68" s="95" t="s">
        <v>162</v>
      </c>
      <c r="C68" s="96" t="s">
        <v>159</v>
      </c>
      <c r="D68" s="97" t="s">
        <v>216</v>
      </c>
      <c r="E68" s="94" t="s">
        <v>220</v>
      </c>
      <c r="F68" s="94" t="s">
        <v>440</v>
      </c>
      <c r="G68" s="94" t="s">
        <v>45</v>
      </c>
      <c r="H68" s="94">
        <v>10</v>
      </c>
      <c r="I68" s="118">
        <f>+VLOOKUP(B68,'Convocatoria Instrumental'!B76:AI233,8,0)</f>
        <v>0</v>
      </c>
      <c r="J68" s="118">
        <f>+VLOOKUP(B68,'Convocatoria Instrumental'!B76:AI233,9,0)</f>
        <v>0</v>
      </c>
      <c r="K68" s="118">
        <f>+VLOOKUP(B68,'Convocatoria Instrumental'!B76:AI233,10,0)</f>
        <v>0</v>
      </c>
      <c r="L68" s="118">
        <f>+VLOOKUP(B68,'Convocatoria Instrumental'!B76:AI233,11,0)</f>
        <v>0</v>
      </c>
      <c r="M68" s="118">
        <f>+VLOOKUP(B68,'Convocatoria Instrumental'!B76:AI233,12,0)</f>
        <v>0</v>
      </c>
      <c r="N68" s="118">
        <f>+VLOOKUP(B68,'Convocatoria Instrumental'!B76:AI233,13,0)</f>
        <v>0</v>
      </c>
      <c r="O68" s="118">
        <f>+VLOOKUP(B68,'Convocatoria Instrumental'!B76:AI233,14,0)</f>
        <v>0</v>
      </c>
      <c r="P68" s="118">
        <f>+VLOOKUP(B68,'Convocatoria Instrumental'!B76:AI233,15,0)</f>
        <v>0</v>
      </c>
      <c r="Q68" s="118">
        <f>+VLOOKUP(B68,'Convocatoria Instrumental'!B76:AI233,16,0)</f>
        <v>0</v>
      </c>
      <c r="R68" s="119">
        <f>+VLOOKUP(B68,'Convocatoria Instrumental'!B76:AI233,17,0)</f>
        <v>0</v>
      </c>
      <c r="S68" s="117">
        <f>+VLOOKUP(B68,'Convocatoria Instrumental'!B76:AI233,18,0)</f>
        <v>0</v>
      </c>
      <c r="T68" s="117">
        <f>+VLOOKUP(B68,'Convocatoria Instrumental'!B76:AI233,19,0)</f>
        <v>0</v>
      </c>
      <c r="U68" s="119">
        <f>+VLOOKUP(B68,'Convocatoria Instrumental'!B76:AI233,20,0)</f>
        <v>0</v>
      </c>
      <c r="V68" s="118">
        <f>+VLOOKUP(B68,'Convocatoria Instrumental'!B76:AI233,21,0)</f>
        <v>0</v>
      </c>
      <c r="W68" s="119">
        <f>+VLOOKUP(B68,'Convocatoria Instrumental'!B76:AI233,22,0)</f>
        <v>0</v>
      </c>
      <c r="X68" s="119">
        <f>+VLOOKUP(B68,'Convocatoria Instrumental'!B76:AI233,23,0)</f>
        <v>0</v>
      </c>
      <c r="Y68" s="118">
        <f>+VLOOKUP(B68,'Convocatoria Instrumental'!B76:AI233,24,0)</f>
        <v>0</v>
      </c>
      <c r="Z68" s="117">
        <f>+VLOOKUP(B68,'Convocatoria Instrumental'!B76:AI233,25,0)</f>
        <v>0</v>
      </c>
      <c r="AA68" s="117">
        <f>+VLOOKUP(B68,'Convocatoria Instrumental'!B76:AI233,26,0)</f>
        <v>0</v>
      </c>
      <c r="AB68" s="117">
        <f>+VLOOKUP(B68,'Convocatoria Instrumental'!B76:AI233,27,0)</f>
        <v>0</v>
      </c>
      <c r="AC68" s="118">
        <f>+VLOOKUP(B68,'Convocatoria Instrumental'!B76:AI233,28,0)</f>
        <v>0</v>
      </c>
      <c r="AD68" s="118">
        <f>+VLOOKUP(B68,'Convocatoria Instrumental'!B76:AI233,29,0)</f>
        <v>0</v>
      </c>
      <c r="AE68" s="118">
        <f>+VLOOKUP(B68,'Convocatoria Instrumental'!B76:AI233,30,0)</f>
        <v>0</v>
      </c>
      <c r="AF68" s="118">
        <f>+VLOOKUP(B68,'Convocatoria Instrumental'!B76:AI233,31,0)</f>
        <v>0</v>
      </c>
      <c r="AG68" s="118">
        <f>+VLOOKUP(B68,'Convocatoria Instrumental'!B76:AI233,32,0)</f>
        <v>0</v>
      </c>
      <c r="AH68" s="118">
        <f>+VLOOKUP(B68,'Convocatoria Instrumental'!B76:AI233,33,0)</f>
        <v>0</v>
      </c>
      <c r="AI68" s="118">
        <f>+VLOOKUP(B68,'Convocatoria Instrumental'!B76:AI233,34,0)</f>
        <v>0</v>
      </c>
    </row>
    <row r="69" spans="1:35" ht="24" x14ac:dyDescent="0.25">
      <c r="A69" s="94">
        <f t="shared" si="1"/>
        <v>67</v>
      </c>
      <c r="B69" s="95" t="s">
        <v>163</v>
      </c>
      <c r="C69" s="96" t="s">
        <v>159</v>
      </c>
      <c r="D69" s="97" t="s">
        <v>210</v>
      </c>
      <c r="E69" s="94" t="s">
        <v>220</v>
      </c>
      <c r="F69" s="94" t="s">
        <v>440</v>
      </c>
      <c r="G69" s="94" t="s">
        <v>45</v>
      </c>
      <c r="H69" s="94">
        <v>10</v>
      </c>
      <c r="I69" s="118">
        <f>+VLOOKUP(B69,'Convocatoria Instrumental'!B77:AI234,8,0)</f>
        <v>0</v>
      </c>
      <c r="J69" s="118">
        <f>+VLOOKUP(B69,'Convocatoria Instrumental'!B77:AI234,9,0)</f>
        <v>0</v>
      </c>
      <c r="K69" s="118">
        <f>+VLOOKUP(B69,'Convocatoria Instrumental'!B77:AI234,10,0)</f>
        <v>0</v>
      </c>
      <c r="L69" s="118">
        <f>+VLOOKUP(B69,'Convocatoria Instrumental'!B77:AI234,11,0)</f>
        <v>0</v>
      </c>
      <c r="M69" s="118">
        <f>+VLOOKUP(B69,'Convocatoria Instrumental'!B77:AI234,12,0)</f>
        <v>0</v>
      </c>
      <c r="N69" s="118">
        <f>+VLOOKUP(B69,'Convocatoria Instrumental'!B77:AI234,13,0)</f>
        <v>0</v>
      </c>
      <c r="O69" s="118">
        <f>+VLOOKUP(B69,'Convocatoria Instrumental'!B77:AI234,14,0)</f>
        <v>0</v>
      </c>
      <c r="P69" s="118">
        <f>+VLOOKUP(B69,'Convocatoria Instrumental'!B77:AI234,15,0)</f>
        <v>0</v>
      </c>
      <c r="Q69" s="118">
        <f>+VLOOKUP(B69,'Convocatoria Instrumental'!B77:AI234,16,0)</f>
        <v>0</v>
      </c>
      <c r="R69" s="119">
        <f>+VLOOKUP(B69,'Convocatoria Instrumental'!B77:AI234,17,0)</f>
        <v>0</v>
      </c>
      <c r="S69" s="117">
        <f>+VLOOKUP(B69,'Convocatoria Instrumental'!B77:AI234,18,0)</f>
        <v>0</v>
      </c>
      <c r="T69" s="117">
        <f>+VLOOKUP(B69,'Convocatoria Instrumental'!B77:AI234,19,0)</f>
        <v>0</v>
      </c>
      <c r="U69" s="119">
        <f>+VLOOKUP(B69,'Convocatoria Instrumental'!B77:AI234,20,0)</f>
        <v>0</v>
      </c>
      <c r="V69" s="118">
        <f>+VLOOKUP(B69,'Convocatoria Instrumental'!B77:AI234,21,0)</f>
        <v>0</v>
      </c>
      <c r="W69" s="119">
        <f>+VLOOKUP(B69,'Convocatoria Instrumental'!B77:AI234,22,0)</f>
        <v>0</v>
      </c>
      <c r="X69" s="119">
        <f>+VLOOKUP(B69,'Convocatoria Instrumental'!B77:AI234,23,0)</f>
        <v>0</v>
      </c>
      <c r="Y69" s="118">
        <f>+VLOOKUP(B69,'Convocatoria Instrumental'!B77:AI234,24,0)</f>
        <v>0</v>
      </c>
      <c r="Z69" s="117">
        <f>+VLOOKUP(B69,'Convocatoria Instrumental'!B77:AI234,25,0)</f>
        <v>0</v>
      </c>
      <c r="AA69" s="117">
        <f>+VLOOKUP(B69,'Convocatoria Instrumental'!B77:AI234,26,0)</f>
        <v>0</v>
      </c>
      <c r="AB69" s="117">
        <f>+VLOOKUP(B69,'Convocatoria Instrumental'!B77:AI234,27,0)</f>
        <v>0</v>
      </c>
      <c r="AC69" s="118">
        <f>+VLOOKUP(B69,'Convocatoria Instrumental'!B77:AI234,28,0)</f>
        <v>0</v>
      </c>
      <c r="AD69" s="118">
        <f>+VLOOKUP(B69,'Convocatoria Instrumental'!B77:AI234,29,0)</f>
        <v>0</v>
      </c>
      <c r="AE69" s="118">
        <f>+VLOOKUP(B69,'Convocatoria Instrumental'!B77:AI234,30,0)</f>
        <v>0</v>
      </c>
      <c r="AF69" s="118">
        <f>+VLOOKUP(B69,'Convocatoria Instrumental'!B77:AI234,31,0)</f>
        <v>0</v>
      </c>
      <c r="AG69" s="118">
        <f>+VLOOKUP(B69,'Convocatoria Instrumental'!B77:AI234,32,0)</f>
        <v>0</v>
      </c>
      <c r="AH69" s="118">
        <f>+VLOOKUP(B69,'Convocatoria Instrumental'!B77:AI234,33,0)</f>
        <v>0</v>
      </c>
      <c r="AI69" s="118">
        <f>+VLOOKUP(B69,'Convocatoria Instrumental'!B77:AI234,34,0)</f>
        <v>0</v>
      </c>
    </row>
    <row r="70" spans="1:35" ht="24" x14ac:dyDescent="0.25">
      <c r="A70" s="94">
        <f t="shared" si="1"/>
        <v>68</v>
      </c>
      <c r="B70" s="95" t="s">
        <v>164</v>
      </c>
      <c r="C70" s="96" t="s">
        <v>159</v>
      </c>
      <c r="D70" s="97" t="s">
        <v>217</v>
      </c>
      <c r="E70" s="94" t="s">
        <v>220</v>
      </c>
      <c r="F70" s="94" t="s">
        <v>440</v>
      </c>
      <c r="G70" s="94" t="s">
        <v>45</v>
      </c>
      <c r="H70" s="94">
        <v>12</v>
      </c>
      <c r="I70" s="118">
        <f>+VLOOKUP(B70,'Convocatoria Instrumental'!B78:AI235,8,0)</f>
        <v>0</v>
      </c>
      <c r="J70" s="118">
        <f>+VLOOKUP(B70,'Convocatoria Instrumental'!B78:AI235,9,0)</f>
        <v>0</v>
      </c>
      <c r="K70" s="118">
        <f>+VLOOKUP(B70,'Convocatoria Instrumental'!B78:AI235,10,0)</f>
        <v>0</v>
      </c>
      <c r="L70" s="118">
        <f>+VLOOKUP(B70,'Convocatoria Instrumental'!B78:AI235,11,0)</f>
        <v>0</v>
      </c>
      <c r="M70" s="118">
        <f>+VLOOKUP(B70,'Convocatoria Instrumental'!B78:AI235,12,0)</f>
        <v>0</v>
      </c>
      <c r="N70" s="118">
        <f>+VLOOKUP(B70,'Convocatoria Instrumental'!B78:AI235,13,0)</f>
        <v>0</v>
      </c>
      <c r="O70" s="118">
        <f>+VLOOKUP(B70,'Convocatoria Instrumental'!B78:AI235,14,0)</f>
        <v>0</v>
      </c>
      <c r="P70" s="118">
        <f>+VLOOKUP(B70,'Convocatoria Instrumental'!B78:AI235,15,0)</f>
        <v>0</v>
      </c>
      <c r="Q70" s="118">
        <f>+VLOOKUP(B70,'Convocatoria Instrumental'!B78:AI235,16,0)</f>
        <v>0</v>
      </c>
      <c r="R70" s="119">
        <f>+VLOOKUP(B70,'Convocatoria Instrumental'!B78:AI235,17,0)</f>
        <v>0</v>
      </c>
      <c r="S70" s="117">
        <f>+VLOOKUP(B70,'Convocatoria Instrumental'!B78:AI235,18,0)</f>
        <v>0</v>
      </c>
      <c r="T70" s="117">
        <f>+VLOOKUP(B70,'Convocatoria Instrumental'!B78:AI235,19,0)</f>
        <v>0</v>
      </c>
      <c r="U70" s="119">
        <f>+VLOOKUP(B70,'Convocatoria Instrumental'!B78:AI235,20,0)</f>
        <v>0</v>
      </c>
      <c r="V70" s="118">
        <f>+VLOOKUP(B70,'Convocatoria Instrumental'!B78:AI235,21,0)</f>
        <v>0</v>
      </c>
      <c r="W70" s="119">
        <f>+VLOOKUP(B70,'Convocatoria Instrumental'!B78:AI235,22,0)</f>
        <v>0</v>
      </c>
      <c r="X70" s="119">
        <f>+VLOOKUP(B70,'Convocatoria Instrumental'!B78:AI235,23,0)</f>
        <v>0</v>
      </c>
      <c r="Y70" s="118">
        <f>+VLOOKUP(B70,'Convocatoria Instrumental'!B78:AI235,24,0)</f>
        <v>0</v>
      </c>
      <c r="Z70" s="117">
        <f>+VLOOKUP(B70,'Convocatoria Instrumental'!B78:AI235,25,0)</f>
        <v>0</v>
      </c>
      <c r="AA70" s="117">
        <f>+VLOOKUP(B70,'Convocatoria Instrumental'!B78:AI235,26,0)</f>
        <v>0</v>
      </c>
      <c r="AB70" s="117">
        <f>+VLOOKUP(B70,'Convocatoria Instrumental'!B78:AI235,27,0)</f>
        <v>0</v>
      </c>
      <c r="AC70" s="118">
        <f>+VLOOKUP(B70,'Convocatoria Instrumental'!B78:AI235,28,0)</f>
        <v>0</v>
      </c>
      <c r="AD70" s="118">
        <f>+VLOOKUP(B70,'Convocatoria Instrumental'!B78:AI235,29,0)</f>
        <v>0</v>
      </c>
      <c r="AE70" s="118">
        <f>+VLOOKUP(B70,'Convocatoria Instrumental'!B78:AI235,30,0)</f>
        <v>0</v>
      </c>
      <c r="AF70" s="118">
        <f>+VLOOKUP(B70,'Convocatoria Instrumental'!B78:AI235,31,0)</f>
        <v>0</v>
      </c>
      <c r="AG70" s="118">
        <f>+VLOOKUP(B70,'Convocatoria Instrumental'!B78:AI235,32,0)</f>
        <v>0</v>
      </c>
      <c r="AH70" s="118">
        <f>+VLOOKUP(B70,'Convocatoria Instrumental'!B78:AI235,33,0)</f>
        <v>0</v>
      </c>
      <c r="AI70" s="118">
        <f>+VLOOKUP(B70,'Convocatoria Instrumental'!B78:AI235,34,0)</f>
        <v>0</v>
      </c>
    </row>
    <row r="71" spans="1:35" ht="48" x14ac:dyDescent="0.25">
      <c r="A71" s="94">
        <f t="shared" si="1"/>
        <v>69</v>
      </c>
      <c r="B71" s="95" t="s">
        <v>165</v>
      </c>
      <c r="C71" s="96" t="s">
        <v>166</v>
      </c>
      <c r="D71" s="97" t="s">
        <v>218</v>
      </c>
      <c r="E71" s="94" t="s">
        <v>220</v>
      </c>
      <c r="F71" s="94" t="s">
        <v>440</v>
      </c>
      <c r="G71" s="94" t="s">
        <v>45</v>
      </c>
      <c r="H71" s="94">
        <v>4</v>
      </c>
      <c r="I71" s="118">
        <f>+VLOOKUP(B71,'Convocatoria Instrumental'!B79:AI236,8,0)</f>
        <v>0</v>
      </c>
      <c r="J71" s="118">
        <f>+VLOOKUP(B71,'Convocatoria Instrumental'!B79:AI236,9,0)</f>
        <v>0</v>
      </c>
      <c r="K71" s="118">
        <f>+VLOOKUP(B71,'Convocatoria Instrumental'!B79:AI236,10,0)</f>
        <v>0</v>
      </c>
      <c r="L71" s="118">
        <f>+VLOOKUP(B71,'Convocatoria Instrumental'!B79:AI236,11,0)</f>
        <v>0</v>
      </c>
      <c r="M71" s="118">
        <f>+VLOOKUP(B71,'Convocatoria Instrumental'!B79:AI236,12,0)</f>
        <v>0</v>
      </c>
      <c r="N71" s="118">
        <f>+VLOOKUP(B71,'Convocatoria Instrumental'!B79:AI236,13,0)</f>
        <v>0</v>
      </c>
      <c r="O71" s="118">
        <f>+VLOOKUP(B71,'Convocatoria Instrumental'!B79:AI236,14,0)</f>
        <v>0</v>
      </c>
      <c r="P71" s="118">
        <f>+VLOOKUP(B71,'Convocatoria Instrumental'!B79:AI236,15,0)</f>
        <v>0</v>
      </c>
      <c r="Q71" s="118">
        <f>+VLOOKUP(B71,'Convocatoria Instrumental'!B79:AI236,16,0)</f>
        <v>0</v>
      </c>
      <c r="R71" s="119">
        <f>+VLOOKUP(B71,'Convocatoria Instrumental'!B79:AI236,17,0)</f>
        <v>0</v>
      </c>
      <c r="S71" s="117">
        <f>+VLOOKUP(B71,'Convocatoria Instrumental'!B79:AI236,18,0)</f>
        <v>0</v>
      </c>
      <c r="T71" s="117">
        <f>+VLOOKUP(B71,'Convocatoria Instrumental'!B79:AI236,19,0)</f>
        <v>0</v>
      </c>
      <c r="U71" s="119">
        <f>+VLOOKUP(B71,'Convocatoria Instrumental'!B79:AI236,20,0)</f>
        <v>0</v>
      </c>
      <c r="V71" s="118">
        <f>+VLOOKUP(B71,'Convocatoria Instrumental'!B79:AI236,21,0)</f>
        <v>0</v>
      </c>
      <c r="W71" s="119">
        <f>+VLOOKUP(B71,'Convocatoria Instrumental'!B79:AI236,22,0)</f>
        <v>0</v>
      </c>
      <c r="X71" s="119">
        <f>+VLOOKUP(B71,'Convocatoria Instrumental'!B79:AI236,23,0)</f>
        <v>0</v>
      </c>
      <c r="Y71" s="118">
        <f>+VLOOKUP(B71,'Convocatoria Instrumental'!B79:AI236,24,0)</f>
        <v>0</v>
      </c>
      <c r="Z71" s="117">
        <f>+VLOOKUP(B71,'Convocatoria Instrumental'!B79:AI236,25,0)</f>
        <v>0</v>
      </c>
      <c r="AA71" s="117">
        <f>+VLOOKUP(B71,'Convocatoria Instrumental'!B79:AI236,26,0)</f>
        <v>0</v>
      </c>
      <c r="AB71" s="117">
        <f>+VLOOKUP(B71,'Convocatoria Instrumental'!B79:AI236,27,0)</f>
        <v>0</v>
      </c>
      <c r="AC71" s="118">
        <f>+VLOOKUP(B71,'Convocatoria Instrumental'!B79:AI236,28,0)</f>
        <v>0</v>
      </c>
      <c r="AD71" s="118">
        <f>+VLOOKUP(B71,'Convocatoria Instrumental'!B79:AI236,29,0)</f>
        <v>0</v>
      </c>
      <c r="AE71" s="118">
        <f>+VLOOKUP(B71,'Convocatoria Instrumental'!B79:AI236,30,0)</f>
        <v>0</v>
      </c>
      <c r="AF71" s="118">
        <f>+VLOOKUP(B71,'Convocatoria Instrumental'!B79:AI236,31,0)</f>
        <v>0</v>
      </c>
      <c r="AG71" s="118">
        <f>+VLOOKUP(B71,'Convocatoria Instrumental'!B79:AI236,32,0)</f>
        <v>0</v>
      </c>
      <c r="AH71" s="118">
        <f>+VLOOKUP(B71,'Convocatoria Instrumental'!B79:AI236,33,0)</f>
        <v>0</v>
      </c>
      <c r="AI71" s="118">
        <f>+VLOOKUP(B71,'Convocatoria Instrumental'!B79:AI236,34,0)</f>
        <v>0</v>
      </c>
    </row>
    <row r="72" spans="1:35" x14ac:dyDescent="0.25">
      <c r="A72" s="94">
        <f t="shared" si="1"/>
        <v>70</v>
      </c>
      <c r="B72" s="95" t="s">
        <v>167</v>
      </c>
      <c r="C72" s="96" t="s">
        <v>168</v>
      </c>
      <c r="D72" s="97" t="s">
        <v>219</v>
      </c>
      <c r="E72" s="94" t="s">
        <v>220</v>
      </c>
      <c r="F72" s="94" t="s">
        <v>440</v>
      </c>
      <c r="G72" s="94" t="s">
        <v>45</v>
      </c>
      <c r="H72" s="94">
        <v>10</v>
      </c>
      <c r="I72" s="118">
        <f>+VLOOKUP(B72,'Convocatoria Instrumental'!B80:AI237,8,0)</f>
        <v>0</v>
      </c>
      <c r="J72" s="118">
        <f>+VLOOKUP(B72,'Convocatoria Instrumental'!B80:AI237,9,0)</f>
        <v>0</v>
      </c>
      <c r="K72" s="118">
        <f>+VLOOKUP(B72,'Convocatoria Instrumental'!B80:AI237,10,0)</f>
        <v>0</v>
      </c>
      <c r="L72" s="118">
        <f>+VLOOKUP(B72,'Convocatoria Instrumental'!B80:AI237,11,0)</f>
        <v>0</v>
      </c>
      <c r="M72" s="118">
        <f>+VLOOKUP(B72,'Convocatoria Instrumental'!B80:AI237,12,0)</f>
        <v>0</v>
      </c>
      <c r="N72" s="118">
        <f>+VLOOKUP(B72,'Convocatoria Instrumental'!B80:AI237,13,0)</f>
        <v>0</v>
      </c>
      <c r="O72" s="118">
        <f>+VLOOKUP(B72,'Convocatoria Instrumental'!B80:AI237,14,0)</f>
        <v>0</v>
      </c>
      <c r="P72" s="118">
        <f>+VLOOKUP(B72,'Convocatoria Instrumental'!B80:AI237,15,0)</f>
        <v>0</v>
      </c>
      <c r="Q72" s="118">
        <f>+VLOOKUP(B72,'Convocatoria Instrumental'!B80:AI237,16,0)</f>
        <v>0</v>
      </c>
      <c r="R72" s="119">
        <f>+VLOOKUP(B72,'Convocatoria Instrumental'!B80:AI237,17,0)</f>
        <v>0</v>
      </c>
      <c r="S72" s="117">
        <f>+VLOOKUP(B72,'Convocatoria Instrumental'!B80:AI237,18,0)</f>
        <v>0</v>
      </c>
      <c r="T72" s="117">
        <f>+VLOOKUP(B72,'Convocatoria Instrumental'!B80:AI237,19,0)</f>
        <v>0</v>
      </c>
      <c r="U72" s="119">
        <f>+VLOOKUP(B72,'Convocatoria Instrumental'!B80:AI237,20,0)</f>
        <v>0</v>
      </c>
      <c r="V72" s="118">
        <f>+VLOOKUP(B72,'Convocatoria Instrumental'!B80:AI237,21,0)</f>
        <v>0</v>
      </c>
      <c r="W72" s="119">
        <f>+VLOOKUP(B72,'Convocatoria Instrumental'!B80:AI237,22,0)</f>
        <v>0</v>
      </c>
      <c r="X72" s="119">
        <f>+VLOOKUP(B72,'Convocatoria Instrumental'!B80:AI237,23,0)</f>
        <v>0</v>
      </c>
      <c r="Y72" s="118">
        <f>+VLOOKUP(B72,'Convocatoria Instrumental'!B80:AI237,24,0)</f>
        <v>0</v>
      </c>
      <c r="Z72" s="117">
        <f>+VLOOKUP(B72,'Convocatoria Instrumental'!B80:AI237,25,0)</f>
        <v>0</v>
      </c>
      <c r="AA72" s="117">
        <f>+VLOOKUP(B72,'Convocatoria Instrumental'!B80:AI237,26,0)</f>
        <v>0</v>
      </c>
      <c r="AB72" s="117">
        <f>+VLOOKUP(B72,'Convocatoria Instrumental'!B80:AI237,27,0)</f>
        <v>0</v>
      </c>
      <c r="AC72" s="118">
        <f>+VLOOKUP(B72,'Convocatoria Instrumental'!B80:AI237,28,0)</f>
        <v>0</v>
      </c>
      <c r="AD72" s="118">
        <f>+VLOOKUP(B72,'Convocatoria Instrumental'!B80:AI237,29,0)</f>
        <v>0</v>
      </c>
      <c r="AE72" s="118">
        <f>+VLOOKUP(B72,'Convocatoria Instrumental'!B80:AI237,30,0)</f>
        <v>0</v>
      </c>
      <c r="AF72" s="118">
        <f>+VLOOKUP(B72,'Convocatoria Instrumental'!B80:AI237,31,0)</f>
        <v>0</v>
      </c>
      <c r="AG72" s="118">
        <f>+VLOOKUP(B72,'Convocatoria Instrumental'!B80:AI237,32,0)</f>
        <v>0</v>
      </c>
      <c r="AH72" s="118">
        <f>+VLOOKUP(B72,'Convocatoria Instrumental'!B80:AI237,33,0)</f>
        <v>0</v>
      </c>
      <c r="AI72" s="118">
        <f>+VLOOKUP(B72,'Convocatoria Instrumental'!B80:AI237,34,0)</f>
        <v>0</v>
      </c>
    </row>
    <row r="73" spans="1:35" ht="36" x14ac:dyDescent="0.25">
      <c r="A73" s="94">
        <f t="shared" si="1"/>
        <v>71</v>
      </c>
      <c r="B73" s="95" t="s">
        <v>374</v>
      </c>
      <c r="C73" s="98" t="s">
        <v>375</v>
      </c>
      <c r="D73" s="97" t="s">
        <v>376</v>
      </c>
      <c r="E73" s="94" t="s">
        <v>432</v>
      </c>
      <c r="F73" s="94" t="s">
        <v>440</v>
      </c>
      <c r="G73" s="94" t="s">
        <v>45</v>
      </c>
      <c r="H73" s="97">
        <v>6</v>
      </c>
      <c r="I73" s="118">
        <f>+VLOOKUP(B73,'Convocatoria Instrumental'!B81:AI238,8,0)</f>
        <v>0</v>
      </c>
      <c r="J73" s="118">
        <f>+VLOOKUP(B73,'Convocatoria Instrumental'!B81:AI238,9,0)</f>
        <v>0</v>
      </c>
      <c r="K73" s="118">
        <f>+VLOOKUP(B73,'Convocatoria Instrumental'!B81:AI238,10,0)</f>
        <v>0</v>
      </c>
      <c r="L73" s="118">
        <f>+VLOOKUP(B73,'Convocatoria Instrumental'!B81:AI238,11,0)</f>
        <v>0</v>
      </c>
      <c r="M73" s="118">
        <f>+VLOOKUP(B73,'Convocatoria Instrumental'!B81:AI238,12,0)</f>
        <v>0</v>
      </c>
      <c r="N73" s="118">
        <f>+VLOOKUP(B73,'Convocatoria Instrumental'!B81:AI238,13,0)</f>
        <v>0</v>
      </c>
      <c r="O73" s="118">
        <f>+VLOOKUP(B73,'Convocatoria Instrumental'!B81:AI238,14,0)</f>
        <v>0</v>
      </c>
      <c r="P73" s="118">
        <f>+VLOOKUP(B73,'Convocatoria Instrumental'!B81:AI238,15,0)</f>
        <v>0</v>
      </c>
      <c r="Q73" s="118">
        <f>+VLOOKUP(B73,'Convocatoria Instrumental'!B81:AI238,16,0)</f>
        <v>0</v>
      </c>
      <c r="R73" s="119">
        <f>+VLOOKUP(B73,'Convocatoria Instrumental'!B81:AI238,17,0)</f>
        <v>0</v>
      </c>
      <c r="S73" s="117">
        <f>+VLOOKUP(B73,'Convocatoria Instrumental'!B81:AI238,18,0)</f>
        <v>0</v>
      </c>
      <c r="T73" s="117">
        <f>+VLOOKUP(B73,'Convocatoria Instrumental'!B81:AI238,19,0)</f>
        <v>0</v>
      </c>
      <c r="U73" s="119">
        <f>+VLOOKUP(B73,'Convocatoria Instrumental'!B81:AI238,20,0)</f>
        <v>0</v>
      </c>
      <c r="V73" s="118">
        <f>+VLOOKUP(B73,'Convocatoria Instrumental'!B81:AI238,21,0)</f>
        <v>0</v>
      </c>
      <c r="W73" s="119">
        <f>+VLOOKUP(B73,'Convocatoria Instrumental'!B81:AI238,22,0)</f>
        <v>0</v>
      </c>
      <c r="X73" s="119">
        <f>+VLOOKUP(B73,'Convocatoria Instrumental'!B81:AI238,23,0)</f>
        <v>0</v>
      </c>
      <c r="Y73" s="118">
        <f>+VLOOKUP(B73,'Convocatoria Instrumental'!B81:AI238,24,0)</f>
        <v>0</v>
      </c>
      <c r="Z73" s="117">
        <f>+VLOOKUP(B73,'Convocatoria Instrumental'!B81:AI238,25,0)</f>
        <v>0</v>
      </c>
      <c r="AA73" s="117">
        <f>+VLOOKUP(B73,'Convocatoria Instrumental'!B81:AI238,26,0)</f>
        <v>0</v>
      </c>
      <c r="AB73" s="117">
        <f>+VLOOKUP(B73,'Convocatoria Instrumental'!B81:AI238,27,0)</f>
        <v>0</v>
      </c>
      <c r="AC73" s="118">
        <f>+VLOOKUP(B73,'Convocatoria Instrumental'!B81:AI238,28,0)</f>
        <v>0</v>
      </c>
      <c r="AD73" s="118">
        <f>+VLOOKUP(B73,'Convocatoria Instrumental'!B81:AI238,29,0)</f>
        <v>0</v>
      </c>
      <c r="AE73" s="118">
        <f>+VLOOKUP(B73,'Convocatoria Instrumental'!B81:AI238,30,0)</f>
        <v>0</v>
      </c>
      <c r="AF73" s="118">
        <f>+VLOOKUP(B73,'Convocatoria Instrumental'!B81:AI238,31,0)</f>
        <v>0</v>
      </c>
      <c r="AG73" s="118">
        <f>+VLOOKUP(B73,'Convocatoria Instrumental'!B81:AI238,32,0)</f>
        <v>0</v>
      </c>
      <c r="AH73" s="118">
        <f>+VLOOKUP(B73,'Convocatoria Instrumental'!B81:AI238,33,0)</f>
        <v>0</v>
      </c>
      <c r="AI73" s="118">
        <f>+VLOOKUP(B73,'Convocatoria Instrumental'!B81:AI238,34,0)</f>
        <v>0</v>
      </c>
    </row>
    <row r="74" spans="1:35" ht="36" x14ac:dyDescent="0.25">
      <c r="A74" s="94">
        <f t="shared" si="1"/>
        <v>72</v>
      </c>
      <c r="B74" s="96" t="s">
        <v>377</v>
      </c>
      <c r="C74" s="98" t="s">
        <v>378</v>
      </c>
      <c r="D74" s="97" t="s">
        <v>379</v>
      </c>
      <c r="E74" s="94" t="s">
        <v>432</v>
      </c>
      <c r="F74" s="94" t="s">
        <v>440</v>
      </c>
      <c r="G74" s="94" t="s">
        <v>45</v>
      </c>
      <c r="H74" s="97">
        <v>14</v>
      </c>
      <c r="I74" s="118">
        <f>+VLOOKUP(B74,'Convocatoria Instrumental'!B82:AI239,8,0)</f>
        <v>0</v>
      </c>
      <c r="J74" s="118">
        <f>+VLOOKUP(B74,'Convocatoria Instrumental'!B82:AI239,9,0)</f>
        <v>0</v>
      </c>
      <c r="K74" s="118">
        <f>+VLOOKUP(B74,'Convocatoria Instrumental'!B82:AI239,10,0)</f>
        <v>0</v>
      </c>
      <c r="L74" s="118">
        <f>+VLOOKUP(B74,'Convocatoria Instrumental'!B82:AI239,11,0)</f>
        <v>0</v>
      </c>
      <c r="M74" s="118">
        <f>+VLOOKUP(B74,'Convocatoria Instrumental'!B82:AI239,12,0)</f>
        <v>0</v>
      </c>
      <c r="N74" s="118">
        <f>+VLOOKUP(B74,'Convocatoria Instrumental'!B82:AI239,13,0)</f>
        <v>0</v>
      </c>
      <c r="O74" s="118">
        <f>+VLOOKUP(B74,'Convocatoria Instrumental'!B82:AI239,14,0)</f>
        <v>0</v>
      </c>
      <c r="P74" s="118">
        <f>+VLOOKUP(B74,'Convocatoria Instrumental'!B82:AI239,15,0)</f>
        <v>0</v>
      </c>
      <c r="Q74" s="118">
        <f>+VLOOKUP(B74,'Convocatoria Instrumental'!B82:AI239,16,0)</f>
        <v>0</v>
      </c>
      <c r="R74" s="119">
        <f>+VLOOKUP(B74,'Convocatoria Instrumental'!B82:AI239,17,0)</f>
        <v>0</v>
      </c>
      <c r="S74" s="117">
        <f>+VLOOKUP(B74,'Convocatoria Instrumental'!B82:AI239,18,0)</f>
        <v>0</v>
      </c>
      <c r="T74" s="117">
        <f>+VLOOKUP(B74,'Convocatoria Instrumental'!B82:AI239,19,0)</f>
        <v>0</v>
      </c>
      <c r="U74" s="119">
        <f>+VLOOKUP(B74,'Convocatoria Instrumental'!B82:AI239,20,0)</f>
        <v>0</v>
      </c>
      <c r="V74" s="118">
        <f>+VLOOKUP(B74,'Convocatoria Instrumental'!B82:AI239,21,0)</f>
        <v>0</v>
      </c>
      <c r="W74" s="119">
        <f>+VLOOKUP(B74,'Convocatoria Instrumental'!B82:AI239,22,0)</f>
        <v>0</v>
      </c>
      <c r="X74" s="119">
        <f>+VLOOKUP(B74,'Convocatoria Instrumental'!B82:AI239,23,0)</f>
        <v>0</v>
      </c>
      <c r="Y74" s="118">
        <f>+VLOOKUP(B74,'Convocatoria Instrumental'!B82:AI239,24,0)</f>
        <v>0</v>
      </c>
      <c r="Z74" s="117">
        <f>+VLOOKUP(B74,'Convocatoria Instrumental'!B82:AI239,25,0)</f>
        <v>0</v>
      </c>
      <c r="AA74" s="117">
        <f>+VLOOKUP(B74,'Convocatoria Instrumental'!B82:AI239,26,0)</f>
        <v>0</v>
      </c>
      <c r="AB74" s="117">
        <f>+VLOOKUP(B74,'Convocatoria Instrumental'!B82:AI239,27,0)</f>
        <v>0</v>
      </c>
      <c r="AC74" s="118">
        <f>+VLOOKUP(B74,'Convocatoria Instrumental'!B82:AI239,28,0)</f>
        <v>0</v>
      </c>
      <c r="AD74" s="118">
        <f>+VLOOKUP(B74,'Convocatoria Instrumental'!B82:AI239,29,0)</f>
        <v>0</v>
      </c>
      <c r="AE74" s="118">
        <f>+VLOOKUP(B74,'Convocatoria Instrumental'!B82:AI239,30,0)</f>
        <v>0</v>
      </c>
      <c r="AF74" s="118">
        <f>+VLOOKUP(B74,'Convocatoria Instrumental'!B82:AI239,31,0)</f>
        <v>0</v>
      </c>
      <c r="AG74" s="118">
        <f>+VLOOKUP(B74,'Convocatoria Instrumental'!B82:AI239,32,0)</f>
        <v>0</v>
      </c>
      <c r="AH74" s="118">
        <f>+VLOOKUP(B74,'Convocatoria Instrumental'!B82:AI239,33,0)</f>
        <v>0</v>
      </c>
      <c r="AI74" s="118">
        <f>+VLOOKUP(B74,'Convocatoria Instrumental'!B82:AI239,34,0)</f>
        <v>0</v>
      </c>
    </row>
    <row r="75" spans="1:35" ht="24" x14ac:dyDescent="0.25">
      <c r="A75" s="94">
        <f t="shared" si="1"/>
        <v>73</v>
      </c>
      <c r="B75" s="96" t="s">
        <v>380</v>
      </c>
      <c r="C75" s="98" t="s">
        <v>381</v>
      </c>
      <c r="D75" s="97" t="s">
        <v>379</v>
      </c>
      <c r="E75" s="94" t="s">
        <v>432</v>
      </c>
      <c r="F75" s="94" t="s">
        <v>440</v>
      </c>
      <c r="G75" s="94" t="s">
        <v>45</v>
      </c>
      <c r="H75" s="97">
        <v>14</v>
      </c>
      <c r="I75" s="118">
        <f>+VLOOKUP(B75,'Convocatoria Instrumental'!B83:AI240,8,0)</f>
        <v>0</v>
      </c>
      <c r="J75" s="118">
        <f>+VLOOKUP(B75,'Convocatoria Instrumental'!B83:AI240,9,0)</f>
        <v>0</v>
      </c>
      <c r="K75" s="118">
        <f>+VLOOKUP(B75,'Convocatoria Instrumental'!B83:AI240,10,0)</f>
        <v>0</v>
      </c>
      <c r="L75" s="118">
        <f>+VLOOKUP(B75,'Convocatoria Instrumental'!B83:AI240,11,0)</f>
        <v>0</v>
      </c>
      <c r="M75" s="118">
        <f>+VLOOKUP(B75,'Convocatoria Instrumental'!B83:AI240,12,0)</f>
        <v>0</v>
      </c>
      <c r="N75" s="118">
        <f>+VLOOKUP(B75,'Convocatoria Instrumental'!B83:AI240,13,0)</f>
        <v>0</v>
      </c>
      <c r="O75" s="118">
        <f>+VLOOKUP(B75,'Convocatoria Instrumental'!B83:AI240,14,0)</f>
        <v>0</v>
      </c>
      <c r="P75" s="118">
        <f>+VLOOKUP(B75,'Convocatoria Instrumental'!B83:AI240,15,0)</f>
        <v>0</v>
      </c>
      <c r="Q75" s="118">
        <f>+VLOOKUP(B75,'Convocatoria Instrumental'!B83:AI240,16,0)</f>
        <v>0</v>
      </c>
      <c r="R75" s="119">
        <f>+VLOOKUP(B75,'Convocatoria Instrumental'!B83:AI240,17,0)</f>
        <v>0</v>
      </c>
      <c r="S75" s="117">
        <f>+VLOOKUP(B75,'Convocatoria Instrumental'!B83:AI240,18,0)</f>
        <v>0</v>
      </c>
      <c r="T75" s="117">
        <f>+VLOOKUP(B75,'Convocatoria Instrumental'!B83:AI240,19,0)</f>
        <v>0</v>
      </c>
      <c r="U75" s="119">
        <f>+VLOOKUP(B75,'Convocatoria Instrumental'!B83:AI240,20,0)</f>
        <v>0</v>
      </c>
      <c r="V75" s="118">
        <f>+VLOOKUP(B75,'Convocatoria Instrumental'!B83:AI240,21,0)</f>
        <v>0</v>
      </c>
      <c r="W75" s="119">
        <f>+VLOOKUP(B75,'Convocatoria Instrumental'!B83:AI240,22,0)</f>
        <v>0</v>
      </c>
      <c r="X75" s="119">
        <f>+VLOOKUP(B75,'Convocatoria Instrumental'!B83:AI240,23,0)</f>
        <v>0</v>
      </c>
      <c r="Y75" s="118">
        <f>+VLOOKUP(B75,'Convocatoria Instrumental'!B83:AI240,24,0)</f>
        <v>0</v>
      </c>
      <c r="Z75" s="117">
        <f>+VLOOKUP(B75,'Convocatoria Instrumental'!B83:AI240,25,0)</f>
        <v>0</v>
      </c>
      <c r="AA75" s="117">
        <f>+VLOOKUP(B75,'Convocatoria Instrumental'!B83:AI240,26,0)</f>
        <v>0</v>
      </c>
      <c r="AB75" s="117">
        <f>+VLOOKUP(B75,'Convocatoria Instrumental'!B83:AI240,27,0)</f>
        <v>0</v>
      </c>
      <c r="AC75" s="118">
        <f>+VLOOKUP(B75,'Convocatoria Instrumental'!B83:AI240,28,0)</f>
        <v>0</v>
      </c>
      <c r="AD75" s="118">
        <f>+VLOOKUP(B75,'Convocatoria Instrumental'!B83:AI240,29,0)</f>
        <v>0</v>
      </c>
      <c r="AE75" s="118">
        <f>+VLOOKUP(B75,'Convocatoria Instrumental'!B83:AI240,30,0)</f>
        <v>0</v>
      </c>
      <c r="AF75" s="118">
        <f>+VLOOKUP(B75,'Convocatoria Instrumental'!B83:AI240,31,0)</f>
        <v>0</v>
      </c>
      <c r="AG75" s="118">
        <f>+VLOOKUP(B75,'Convocatoria Instrumental'!B83:AI240,32,0)</f>
        <v>0</v>
      </c>
      <c r="AH75" s="118">
        <f>+VLOOKUP(B75,'Convocatoria Instrumental'!B83:AI240,33,0)</f>
        <v>0</v>
      </c>
      <c r="AI75" s="118">
        <f>+VLOOKUP(B75,'Convocatoria Instrumental'!B83:AI240,34,0)</f>
        <v>0</v>
      </c>
    </row>
    <row r="76" spans="1:35" ht="24" x14ac:dyDescent="0.25">
      <c r="A76" s="94">
        <f t="shared" si="1"/>
        <v>74</v>
      </c>
      <c r="B76" s="96" t="s">
        <v>382</v>
      </c>
      <c r="C76" s="98" t="s">
        <v>383</v>
      </c>
      <c r="D76" s="99" t="s">
        <v>202</v>
      </c>
      <c r="E76" s="94" t="s">
        <v>432</v>
      </c>
      <c r="F76" s="94" t="s">
        <v>440</v>
      </c>
      <c r="G76" s="94" t="s">
        <v>45</v>
      </c>
      <c r="H76" s="99">
        <v>8</v>
      </c>
      <c r="I76" s="118">
        <f>+VLOOKUP(B76,'Convocatoria Instrumental'!B84:AI241,8,0)</f>
        <v>0</v>
      </c>
      <c r="J76" s="118">
        <f>+VLOOKUP(B76,'Convocatoria Instrumental'!B84:AI241,9,0)</f>
        <v>0</v>
      </c>
      <c r="K76" s="118">
        <f>+VLOOKUP(B76,'Convocatoria Instrumental'!B84:AI241,10,0)</f>
        <v>0</v>
      </c>
      <c r="L76" s="118">
        <f>+VLOOKUP(B76,'Convocatoria Instrumental'!B84:AI241,11,0)</f>
        <v>0</v>
      </c>
      <c r="M76" s="118">
        <f>+VLOOKUP(B76,'Convocatoria Instrumental'!B84:AI241,12,0)</f>
        <v>0</v>
      </c>
      <c r="N76" s="118">
        <f>+VLOOKUP(B76,'Convocatoria Instrumental'!B84:AI241,13,0)</f>
        <v>0</v>
      </c>
      <c r="O76" s="118">
        <f>+VLOOKUP(B76,'Convocatoria Instrumental'!B84:AI241,14,0)</f>
        <v>0</v>
      </c>
      <c r="P76" s="118">
        <f>+VLOOKUP(B76,'Convocatoria Instrumental'!B84:AI241,15,0)</f>
        <v>0</v>
      </c>
      <c r="Q76" s="118">
        <f>+VLOOKUP(B76,'Convocatoria Instrumental'!B84:AI241,16,0)</f>
        <v>0</v>
      </c>
      <c r="R76" s="119">
        <f>+VLOOKUP(B76,'Convocatoria Instrumental'!B84:AI241,17,0)</f>
        <v>0</v>
      </c>
      <c r="S76" s="117">
        <f>+VLOOKUP(B76,'Convocatoria Instrumental'!B84:AI241,18,0)</f>
        <v>0</v>
      </c>
      <c r="T76" s="117">
        <f>+VLOOKUP(B76,'Convocatoria Instrumental'!B84:AI241,19,0)</f>
        <v>0</v>
      </c>
      <c r="U76" s="119">
        <f>+VLOOKUP(B76,'Convocatoria Instrumental'!B84:AI241,20,0)</f>
        <v>0</v>
      </c>
      <c r="V76" s="118">
        <f>+VLOOKUP(B76,'Convocatoria Instrumental'!B84:AI241,21,0)</f>
        <v>0</v>
      </c>
      <c r="W76" s="119">
        <f>+VLOOKUP(B76,'Convocatoria Instrumental'!B84:AI241,22,0)</f>
        <v>0</v>
      </c>
      <c r="X76" s="119">
        <f>+VLOOKUP(B76,'Convocatoria Instrumental'!B84:AI241,23,0)</f>
        <v>0</v>
      </c>
      <c r="Y76" s="118">
        <f>+VLOOKUP(B76,'Convocatoria Instrumental'!B84:AI241,24,0)</f>
        <v>0</v>
      </c>
      <c r="Z76" s="117">
        <f>+VLOOKUP(B76,'Convocatoria Instrumental'!B84:AI241,25,0)</f>
        <v>0</v>
      </c>
      <c r="AA76" s="117">
        <f>+VLOOKUP(B76,'Convocatoria Instrumental'!B84:AI241,26,0)</f>
        <v>0</v>
      </c>
      <c r="AB76" s="117">
        <f>+VLOOKUP(B76,'Convocatoria Instrumental'!B84:AI241,27,0)</f>
        <v>0</v>
      </c>
      <c r="AC76" s="118">
        <f>+VLOOKUP(B76,'Convocatoria Instrumental'!B84:AI241,28,0)</f>
        <v>0</v>
      </c>
      <c r="AD76" s="118">
        <f>+VLOOKUP(B76,'Convocatoria Instrumental'!B84:AI241,29,0)</f>
        <v>0</v>
      </c>
      <c r="AE76" s="118">
        <f>+VLOOKUP(B76,'Convocatoria Instrumental'!B84:AI241,30,0)</f>
        <v>0</v>
      </c>
      <c r="AF76" s="118">
        <f>+VLOOKUP(B76,'Convocatoria Instrumental'!B84:AI241,31,0)</f>
        <v>0</v>
      </c>
      <c r="AG76" s="118">
        <f>+VLOOKUP(B76,'Convocatoria Instrumental'!B84:AI241,32,0)</f>
        <v>0</v>
      </c>
      <c r="AH76" s="118">
        <f>+VLOOKUP(B76,'Convocatoria Instrumental'!B84:AI241,33,0)</f>
        <v>0</v>
      </c>
      <c r="AI76" s="118">
        <f>+VLOOKUP(B76,'Convocatoria Instrumental'!B84:AI241,34,0)</f>
        <v>0</v>
      </c>
    </row>
    <row r="77" spans="1:35" ht="24" x14ac:dyDescent="0.25">
      <c r="A77" s="94">
        <f t="shared" si="1"/>
        <v>75</v>
      </c>
      <c r="B77" s="96" t="s">
        <v>384</v>
      </c>
      <c r="C77" s="98" t="s">
        <v>385</v>
      </c>
      <c r="D77" s="97" t="s">
        <v>174</v>
      </c>
      <c r="E77" s="94" t="s">
        <v>432</v>
      </c>
      <c r="F77" s="94" t="s">
        <v>440</v>
      </c>
      <c r="G77" s="94" t="s">
        <v>45</v>
      </c>
      <c r="H77" s="97">
        <v>70</v>
      </c>
      <c r="I77" s="118">
        <f>+VLOOKUP(B77,'Convocatoria Instrumental'!B85:AI242,8,0)</f>
        <v>0</v>
      </c>
      <c r="J77" s="118">
        <f>+VLOOKUP(B77,'Convocatoria Instrumental'!B85:AI242,9,0)</f>
        <v>0</v>
      </c>
      <c r="K77" s="118">
        <f>+VLOOKUP(B77,'Convocatoria Instrumental'!B85:AI242,10,0)</f>
        <v>0</v>
      </c>
      <c r="L77" s="118">
        <f>+VLOOKUP(B77,'Convocatoria Instrumental'!B85:AI242,11,0)</f>
        <v>0</v>
      </c>
      <c r="M77" s="118">
        <f>+VLOOKUP(B77,'Convocatoria Instrumental'!B85:AI242,12,0)</f>
        <v>0</v>
      </c>
      <c r="N77" s="118">
        <f>+VLOOKUP(B77,'Convocatoria Instrumental'!B85:AI242,13,0)</f>
        <v>0</v>
      </c>
      <c r="O77" s="118">
        <f>+VLOOKUP(B77,'Convocatoria Instrumental'!B85:AI242,14,0)</f>
        <v>0</v>
      </c>
      <c r="P77" s="118">
        <f>+VLOOKUP(B77,'Convocatoria Instrumental'!B85:AI242,15,0)</f>
        <v>0</v>
      </c>
      <c r="Q77" s="118">
        <f>+VLOOKUP(B77,'Convocatoria Instrumental'!B85:AI242,16,0)</f>
        <v>0</v>
      </c>
      <c r="R77" s="119">
        <f>+VLOOKUP(B77,'Convocatoria Instrumental'!B85:AI242,17,0)</f>
        <v>0</v>
      </c>
      <c r="S77" s="117">
        <f>+VLOOKUP(B77,'Convocatoria Instrumental'!B85:AI242,18,0)</f>
        <v>0</v>
      </c>
      <c r="T77" s="117">
        <f>+VLOOKUP(B77,'Convocatoria Instrumental'!B85:AI242,19,0)</f>
        <v>0</v>
      </c>
      <c r="U77" s="119">
        <f>+VLOOKUP(B77,'Convocatoria Instrumental'!B85:AI242,20,0)</f>
        <v>0</v>
      </c>
      <c r="V77" s="118">
        <f>+VLOOKUP(B77,'Convocatoria Instrumental'!B85:AI242,21,0)</f>
        <v>0</v>
      </c>
      <c r="W77" s="119">
        <f>+VLOOKUP(B77,'Convocatoria Instrumental'!B85:AI242,22,0)</f>
        <v>0</v>
      </c>
      <c r="X77" s="119">
        <f>+VLOOKUP(B77,'Convocatoria Instrumental'!B85:AI242,23,0)</f>
        <v>0</v>
      </c>
      <c r="Y77" s="118">
        <f>+VLOOKUP(B77,'Convocatoria Instrumental'!B85:AI242,24,0)</f>
        <v>0</v>
      </c>
      <c r="Z77" s="117">
        <f>+VLOOKUP(B77,'Convocatoria Instrumental'!B85:AI242,25,0)</f>
        <v>0</v>
      </c>
      <c r="AA77" s="117">
        <f>+VLOOKUP(B77,'Convocatoria Instrumental'!B85:AI242,26,0)</f>
        <v>0</v>
      </c>
      <c r="AB77" s="117">
        <f>+VLOOKUP(B77,'Convocatoria Instrumental'!B85:AI242,27,0)</f>
        <v>0</v>
      </c>
      <c r="AC77" s="118">
        <f>+VLOOKUP(B77,'Convocatoria Instrumental'!B85:AI242,28,0)</f>
        <v>0</v>
      </c>
      <c r="AD77" s="118">
        <f>+VLOOKUP(B77,'Convocatoria Instrumental'!B85:AI242,29,0)</f>
        <v>0</v>
      </c>
      <c r="AE77" s="118">
        <f>+VLOOKUP(B77,'Convocatoria Instrumental'!B85:AI242,30,0)</f>
        <v>0</v>
      </c>
      <c r="AF77" s="118">
        <f>+VLOOKUP(B77,'Convocatoria Instrumental'!B85:AI242,31,0)</f>
        <v>0</v>
      </c>
      <c r="AG77" s="118">
        <f>+VLOOKUP(B77,'Convocatoria Instrumental'!B85:AI242,32,0)</f>
        <v>0</v>
      </c>
      <c r="AH77" s="118">
        <f>+VLOOKUP(B77,'Convocatoria Instrumental'!B85:AI242,33,0)</f>
        <v>0</v>
      </c>
      <c r="AI77" s="118">
        <f>+VLOOKUP(B77,'Convocatoria Instrumental'!B85:AI242,34,0)</f>
        <v>0</v>
      </c>
    </row>
    <row r="78" spans="1:35" ht="48" x14ac:dyDescent="0.25">
      <c r="A78" s="94">
        <f t="shared" si="1"/>
        <v>76</v>
      </c>
      <c r="B78" s="96" t="s">
        <v>386</v>
      </c>
      <c r="C78" s="98" t="s">
        <v>387</v>
      </c>
      <c r="D78" s="99" t="s">
        <v>260</v>
      </c>
      <c r="E78" s="94" t="s">
        <v>432</v>
      </c>
      <c r="F78" s="94" t="s">
        <v>440</v>
      </c>
      <c r="G78" s="94" t="s">
        <v>45</v>
      </c>
      <c r="H78" s="99">
        <v>4</v>
      </c>
      <c r="I78" s="118">
        <f>+VLOOKUP(B78,'Convocatoria Instrumental'!B86:AI243,8,0)</f>
        <v>0</v>
      </c>
      <c r="J78" s="118">
        <f>+VLOOKUP(B78,'Convocatoria Instrumental'!B86:AI243,9,0)</f>
        <v>0</v>
      </c>
      <c r="K78" s="118">
        <f>+VLOOKUP(B78,'Convocatoria Instrumental'!B86:AI243,10,0)</f>
        <v>0</v>
      </c>
      <c r="L78" s="118">
        <f>+VLOOKUP(B78,'Convocatoria Instrumental'!B86:AI243,11,0)</f>
        <v>0</v>
      </c>
      <c r="M78" s="118">
        <f>+VLOOKUP(B78,'Convocatoria Instrumental'!B86:AI243,12,0)</f>
        <v>0</v>
      </c>
      <c r="N78" s="118">
        <f>+VLOOKUP(B78,'Convocatoria Instrumental'!B86:AI243,13,0)</f>
        <v>0</v>
      </c>
      <c r="O78" s="118">
        <f>+VLOOKUP(B78,'Convocatoria Instrumental'!B86:AI243,14,0)</f>
        <v>0</v>
      </c>
      <c r="P78" s="118">
        <f>+VLOOKUP(B78,'Convocatoria Instrumental'!B86:AI243,15,0)</f>
        <v>0</v>
      </c>
      <c r="Q78" s="118">
        <f>+VLOOKUP(B78,'Convocatoria Instrumental'!B86:AI243,16,0)</f>
        <v>0</v>
      </c>
      <c r="R78" s="119">
        <f>+VLOOKUP(B78,'Convocatoria Instrumental'!B86:AI243,17,0)</f>
        <v>0</v>
      </c>
      <c r="S78" s="117">
        <f>+VLOOKUP(B78,'Convocatoria Instrumental'!B86:AI243,18,0)</f>
        <v>0</v>
      </c>
      <c r="T78" s="117">
        <f>+VLOOKUP(B78,'Convocatoria Instrumental'!B86:AI243,19,0)</f>
        <v>0</v>
      </c>
      <c r="U78" s="119">
        <f>+VLOOKUP(B78,'Convocatoria Instrumental'!B86:AI243,20,0)</f>
        <v>0</v>
      </c>
      <c r="V78" s="118">
        <f>+VLOOKUP(B78,'Convocatoria Instrumental'!B86:AI243,21,0)</f>
        <v>0</v>
      </c>
      <c r="W78" s="119">
        <f>+VLOOKUP(B78,'Convocatoria Instrumental'!B86:AI243,22,0)</f>
        <v>0</v>
      </c>
      <c r="X78" s="119">
        <f>+VLOOKUP(B78,'Convocatoria Instrumental'!B86:AI243,23,0)</f>
        <v>0</v>
      </c>
      <c r="Y78" s="118">
        <f>+VLOOKUP(B78,'Convocatoria Instrumental'!B86:AI243,24,0)</f>
        <v>0</v>
      </c>
      <c r="Z78" s="117">
        <f>+VLOOKUP(B78,'Convocatoria Instrumental'!B86:AI243,25,0)</f>
        <v>0</v>
      </c>
      <c r="AA78" s="117">
        <f>+VLOOKUP(B78,'Convocatoria Instrumental'!B86:AI243,26,0)</f>
        <v>0</v>
      </c>
      <c r="AB78" s="117">
        <f>+VLOOKUP(B78,'Convocatoria Instrumental'!B86:AI243,27,0)</f>
        <v>0</v>
      </c>
      <c r="AC78" s="118">
        <f>+VLOOKUP(B78,'Convocatoria Instrumental'!B86:AI243,28,0)</f>
        <v>0</v>
      </c>
      <c r="AD78" s="118">
        <f>+VLOOKUP(B78,'Convocatoria Instrumental'!B86:AI243,29,0)</f>
        <v>0</v>
      </c>
      <c r="AE78" s="118">
        <f>+VLOOKUP(B78,'Convocatoria Instrumental'!B86:AI243,30,0)</f>
        <v>0</v>
      </c>
      <c r="AF78" s="118">
        <f>+VLOOKUP(B78,'Convocatoria Instrumental'!B86:AI243,31,0)</f>
        <v>0</v>
      </c>
      <c r="AG78" s="118">
        <f>+VLOOKUP(B78,'Convocatoria Instrumental'!B86:AI243,32,0)</f>
        <v>0</v>
      </c>
      <c r="AH78" s="118">
        <f>+VLOOKUP(B78,'Convocatoria Instrumental'!B86:AI243,33,0)</f>
        <v>0</v>
      </c>
      <c r="AI78" s="118">
        <f>+VLOOKUP(B78,'Convocatoria Instrumental'!B86:AI243,34,0)</f>
        <v>0</v>
      </c>
    </row>
    <row r="79" spans="1:35" x14ac:dyDescent="0.25">
      <c r="A79" s="94">
        <f t="shared" si="1"/>
        <v>77</v>
      </c>
      <c r="B79" s="95" t="s">
        <v>388</v>
      </c>
      <c r="C79" s="98" t="s">
        <v>389</v>
      </c>
      <c r="D79" s="99"/>
      <c r="E79" s="94" t="s">
        <v>432</v>
      </c>
      <c r="F79" s="94" t="s">
        <v>440</v>
      </c>
      <c r="G79" s="94" t="s">
        <v>45</v>
      </c>
      <c r="H79" s="99">
        <v>4</v>
      </c>
      <c r="I79" s="118">
        <f>+VLOOKUP(B79,'Convocatoria Instrumental'!B87:AI244,8,0)</f>
        <v>0</v>
      </c>
      <c r="J79" s="118">
        <f>+VLOOKUP(B79,'Convocatoria Instrumental'!B87:AI244,9,0)</f>
        <v>0</v>
      </c>
      <c r="K79" s="118">
        <f>+VLOOKUP(B79,'Convocatoria Instrumental'!B87:AI244,10,0)</f>
        <v>0</v>
      </c>
      <c r="L79" s="118">
        <f>+VLOOKUP(B79,'Convocatoria Instrumental'!B87:AI244,11,0)</f>
        <v>0</v>
      </c>
      <c r="M79" s="118">
        <f>+VLOOKUP(B79,'Convocatoria Instrumental'!B87:AI244,12,0)</f>
        <v>0</v>
      </c>
      <c r="N79" s="118">
        <f>+VLOOKUP(B79,'Convocatoria Instrumental'!B87:AI244,13,0)</f>
        <v>0</v>
      </c>
      <c r="O79" s="118">
        <f>+VLOOKUP(B79,'Convocatoria Instrumental'!B87:AI244,14,0)</f>
        <v>0</v>
      </c>
      <c r="P79" s="118">
        <f>+VLOOKUP(B79,'Convocatoria Instrumental'!B87:AI244,15,0)</f>
        <v>0</v>
      </c>
      <c r="Q79" s="118">
        <f>+VLOOKUP(B79,'Convocatoria Instrumental'!B87:AI244,16,0)</f>
        <v>0</v>
      </c>
      <c r="R79" s="119">
        <f>+VLOOKUP(B79,'Convocatoria Instrumental'!B87:AI244,17,0)</f>
        <v>0</v>
      </c>
      <c r="S79" s="117">
        <f>+VLOOKUP(B79,'Convocatoria Instrumental'!B87:AI244,18,0)</f>
        <v>0</v>
      </c>
      <c r="T79" s="117">
        <f>+VLOOKUP(B79,'Convocatoria Instrumental'!B87:AI244,19,0)</f>
        <v>0</v>
      </c>
      <c r="U79" s="119">
        <f>+VLOOKUP(B79,'Convocatoria Instrumental'!B87:AI244,20,0)</f>
        <v>0</v>
      </c>
      <c r="V79" s="118">
        <f>+VLOOKUP(B79,'Convocatoria Instrumental'!B87:AI244,21,0)</f>
        <v>0</v>
      </c>
      <c r="W79" s="119">
        <f>+VLOOKUP(B79,'Convocatoria Instrumental'!B87:AI244,22,0)</f>
        <v>0</v>
      </c>
      <c r="X79" s="119">
        <f>+VLOOKUP(B79,'Convocatoria Instrumental'!B87:AI244,23,0)</f>
        <v>0</v>
      </c>
      <c r="Y79" s="118">
        <f>+VLOOKUP(B79,'Convocatoria Instrumental'!B87:AI244,24,0)</f>
        <v>0</v>
      </c>
      <c r="Z79" s="117">
        <f>+VLOOKUP(B79,'Convocatoria Instrumental'!B87:AI244,25,0)</f>
        <v>0</v>
      </c>
      <c r="AA79" s="117">
        <f>+VLOOKUP(B79,'Convocatoria Instrumental'!B87:AI244,26,0)</f>
        <v>0</v>
      </c>
      <c r="AB79" s="117">
        <f>+VLOOKUP(B79,'Convocatoria Instrumental'!B87:AI244,27,0)</f>
        <v>0</v>
      </c>
      <c r="AC79" s="118">
        <f>+VLOOKUP(B79,'Convocatoria Instrumental'!B87:AI244,28,0)</f>
        <v>0</v>
      </c>
      <c r="AD79" s="118">
        <f>+VLOOKUP(B79,'Convocatoria Instrumental'!B87:AI244,29,0)</f>
        <v>0</v>
      </c>
      <c r="AE79" s="118">
        <f>+VLOOKUP(B79,'Convocatoria Instrumental'!B87:AI244,30,0)</f>
        <v>0</v>
      </c>
      <c r="AF79" s="118">
        <f>+VLOOKUP(B79,'Convocatoria Instrumental'!B87:AI244,31,0)</f>
        <v>0</v>
      </c>
      <c r="AG79" s="118">
        <f>+VLOOKUP(B79,'Convocatoria Instrumental'!B87:AI244,32,0)</f>
        <v>0</v>
      </c>
      <c r="AH79" s="118">
        <f>+VLOOKUP(B79,'Convocatoria Instrumental'!B87:AI244,33,0)</f>
        <v>0</v>
      </c>
      <c r="AI79" s="118">
        <f>+VLOOKUP(B79,'Convocatoria Instrumental'!B87:AI244,34,0)</f>
        <v>0</v>
      </c>
    </row>
    <row r="80" spans="1:35" x14ac:dyDescent="0.25">
      <c r="A80" s="94">
        <f t="shared" si="1"/>
        <v>78</v>
      </c>
      <c r="B80" s="95" t="s">
        <v>390</v>
      </c>
      <c r="C80" s="95" t="s">
        <v>391</v>
      </c>
      <c r="D80" s="99" t="s">
        <v>392</v>
      </c>
      <c r="E80" s="94" t="s">
        <v>432</v>
      </c>
      <c r="F80" s="94" t="s">
        <v>440</v>
      </c>
      <c r="G80" s="94" t="s">
        <v>45</v>
      </c>
      <c r="H80" s="99">
        <v>4</v>
      </c>
      <c r="I80" s="118">
        <f>+VLOOKUP(B80,'Convocatoria Instrumental'!B88:AI245,8,0)</f>
        <v>0</v>
      </c>
      <c r="J80" s="118">
        <f>+VLOOKUP(B80,'Convocatoria Instrumental'!B88:AI245,9,0)</f>
        <v>0</v>
      </c>
      <c r="K80" s="118">
        <f>+VLOOKUP(B80,'Convocatoria Instrumental'!B88:AI245,10,0)</f>
        <v>0</v>
      </c>
      <c r="L80" s="118">
        <f>+VLOOKUP(B80,'Convocatoria Instrumental'!B88:AI245,11,0)</f>
        <v>0</v>
      </c>
      <c r="M80" s="118">
        <f>+VLOOKUP(B80,'Convocatoria Instrumental'!B88:AI245,12,0)</f>
        <v>0</v>
      </c>
      <c r="N80" s="118">
        <f>+VLOOKUP(B80,'Convocatoria Instrumental'!B88:AI245,13,0)</f>
        <v>0</v>
      </c>
      <c r="O80" s="118">
        <f>+VLOOKUP(B80,'Convocatoria Instrumental'!B88:AI245,14,0)</f>
        <v>0</v>
      </c>
      <c r="P80" s="118">
        <f>+VLOOKUP(B80,'Convocatoria Instrumental'!B88:AI245,15,0)</f>
        <v>0</v>
      </c>
      <c r="Q80" s="118">
        <f>+VLOOKUP(B80,'Convocatoria Instrumental'!B88:AI245,16,0)</f>
        <v>0</v>
      </c>
      <c r="R80" s="119">
        <f>+VLOOKUP(B80,'Convocatoria Instrumental'!B88:AI245,17,0)</f>
        <v>0</v>
      </c>
      <c r="S80" s="117">
        <f>+VLOOKUP(B80,'Convocatoria Instrumental'!B88:AI245,18,0)</f>
        <v>0</v>
      </c>
      <c r="T80" s="117">
        <f>+VLOOKUP(B80,'Convocatoria Instrumental'!B88:AI245,19,0)</f>
        <v>0</v>
      </c>
      <c r="U80" s="119">
        <f>+VLOOKUP(B80,'Convocatoria Instrumental'!B88:AI245,20,0)</f>
        <v>0</v>
      </c>
      <c r="V80" s="118">
        <f>+VLOOKUP(B80,'Convocatoria Instrumental'!B88:AI245,21,0)</f>
        <v>0</v>
      </c>
      <c r="W80" s="119">
        <f>+VLOOKUP(B80,'Convocatoria Instrumental'!B88:AI245,22,0)</f>
        <v>0</v>
      </c>
      <c r="X80" s="119">
        <f>+VLOOKUP(B80,'Convocatoria Instrumental'!B88:AI245,23,0)</f>
        <v>0</v>
      </c>
      <c r="Y80" s="118">
        <f>+VLOOKUP(B80,'Convocatoria Instrumental'!B88:AI245,24,0)</f>
        <v>0</v>
      </c>
      <c r="Z80" s="117">
        <f>+VLOOKUP(B80,'Convocatoria Instrumental'!B88:AI245,25,0)</f>
        <v>0</v>
      </c>
      <c r="AA80" s="117">
        <f>+VLOOKUP(B80,'Convocatoria Instrumental'!B88:AI245,26,0)</f>
        <v>0</v>
      </c>
      <c r="AB80" s="117">
        <f>+VLOOKUP(B80,'Convocatoria Instrumental'!B88:AI245,27,0)</f>
        <v>0</v>
      </c>
      <c r="AC80" s="118">
        <f>+VLOOKUP(B80,'Convocatoria Instrumental'!B88:AI245,28,0)</f>
        <v>0</v>
      </c>
      <c r="AD80" s="118">
        <f>+VLOOKUP(B80,'Convocatoria Instrumental'!B88:AI245,29,0)</f>
        <v>0</v>
      </c>
      <c r="AE80" s="118">
        <f>+VLOOKUP(B80,'Convocatoria Instrumental'!B88:AI245,30,0)</f>
        <v>0</v>
      </c>
      <c r="AF80" s="118">
        <f>+VLOOKUP(B80,'Convocatoria Instrumental'!B88:AI245,31,0)</f>
        <v>0</v>
      </c>
      <c r="AG80" s="118">
        <f>+VLOOKUP(B80,'Convocatoria Instrumental'!B88:AI245,32,0)</f>
        <v>0</v>
      </c>
      <c r="AH80" s="118">
        <f>+VLOOKUP(B80,'Convocatoria Instrumental'!B88:AI245,33,0)</f>
        <v>0</v>
      </c>
      <c r="AI80" s="118">
        <f>+VLOOKUP(B80,'Convocatoria Instrumental'!B88:AI245,34,0)</f>
        <v>0</v>
      </c>
    </row>
    <row r="81" spans="1:35" ht="60" x14ac:dyDescent="0.25">
      <c r="A81" s="94">
        <f t="shared" si="1"/>
        <v>79</v>
      </c>
      <c r="B81" s="96" t="s">
        <v>393</v>
      </c>
      <c r="C81" s="96" t="s">
        <v>394</v>
      </c>
      <c r="D81" s="97" t="s">
        <v>395</v>
      </c>
      <c r="E81" s="94" t="s">
        <v>432</v>
      </c>
      <c r="F81" s="94" t="s">
        <v>440</v>
      </c>
      <c r="G81" s="94" t="s">
        <v>45</v>
      </c>
      <c r="H81" s="97">
        <v>4</v>
      </c>
      <c r="I81" s="118">
        <f>+VLOOKUP(B81,'Convocatoria Instrumental'!B89:AI246,8,0)</f>
        <v>0</v>
      </c>
      <c r="J81" s="118">
        <f>+VLOOKUP(B81,'Convocatoria Instrumental'!B89:AI246,9,0)</f>
        <v>0</v>
      </c>
      <c r="K81" s="118">
        <f>+VLOOKUP(B81,'Convocatoria Instrumental'!B89:AI246,10,0)</f>
        <v>0</v>
      </c>
      <c r="L81" s="118">
        <f>+VLOOKUP(B81,'Convocatoria Instrumental'!B89:AI246,11,0)</f>
        <v>0</v>
      </c>
      <c r="M81" s="118">
        <f>+VLOOKUP(B81,'Convocatoria Instrumental'!B89:AI246,12,0)</f>
        <v>0</v>
      </c>
      <c r="N81" s="118">
        <f>+VLOOKUP(B81,'Convocatoria Instrumental'!B89:AI246,13,0)</f>
        <v>0</v>
      </c>
      <c r="O81" s="118">
        <f>+VLOOKUP(B81,'Convocatoria Instrumental'!B89:AI246,14,0)</f>
        <v>0</v>
      </c>
      <c r="P81" s="118">
        <f>+VLOOKUP(B81,'Convocatoria Instrumental'!B89:AI246,15,0)</f>
        <v>0</v>
      </c>
      <c r="Q81" s="118">
        <f>+VLOOKUP(B81,'Convocatoria Instrumental'!B89:AI246,16,0)</f>
        <v>0</v>
      </c>
      <c r="R81" s="119">
        <f>+VLOOKUP(B81,'Convocatoria Instrumental'!B89:AI246,17,0)</f>
        <v>0</v>
      </c>
      <c r="S81" s="117">
        <f>+VLOOKUP(B81,'Convocatoria Instrumental'!B89:AI246,18,0)</f>
        <v>0</v>
      </c>
      <c r="T81" s="117">
        <f>+VLOOKUP(B81,'Convocatoria Instrumental'!B89:AI246,19,0)</f>
        <v>0</v>
      </c>
      <c r="U81" s="119">
        <f>+VLOOKUP(B81,'Convocatoria Instrumental'!B89:AI246,20,0)</f>
        <v>0</v>
      </c>
      <c r="V81" s="118">
        <f>+VLOOKUP(B81,'Convocatoria Instrumental'!B89:AI246,21,0)</f>
        <v>0</v>
      </c>
      <c r="W81" s="119">
        <f>+VLOOKUP(B81,'Convocatoria Instrumental'!B89:AI246,22,0)</f>
        <v>0</v>
      </c>
      <c r="X81" s="119">
        <f>+VLOOKUP(B81,'Convocatoria Instrumental'!B89:AI246,23,0)</f>
        <v>0</v>
      </c>
      <c r="Y81" s="118">
        <f>+VLOOKUP(B81,'Convocatoria Instrumental'!B89:AI246,24,0)</f>
        <v>0</v>
      </c>
      <c r="Z81" s="117">
        <f>+VLOOKUP(B81,'Convocatoria Instrumental'!B89:AI246,25,0)</f>
        <v>0</v>
      </c>
      <c r="AA81" s="117">
        <f>+VLOOKUP(B81,'Convocatoria Instrumental'!B89:AI246,26,0)</f>
        <v>0</v>
      </c>
      <c r="AB81" s="117">
        <f>+VLOOKUP(B81,'Convocatoria Instrumental'!B89:AI246,27,0)</f>
        <v>0</v>
      </c>
      <c r="AC81" s="118">
        <f>+VLOOKUP(B81,'Convocatoria Instrumental'!B89:AI246,28,0)</f>
        <v>0</v>
      </c>
      <c r="AD81" s="118">
        <f>+VLOOKUP(B81,'Convocatoria Instrumental'!B89:AI246,29,0)</f>
        <v>0</v>
      </c>
      <c r="AE81" s="118">
        <f>+VLOOKUP(B81,'Convocatoria Instrumental'!B89:AI246,30,0)</f>
        <v>0</v>
      </c>
      <c r="AF81" s="118">
        <f>+VLOOKUP(B81,'Convocatoria Instrumental'!B89:AI246,31,0)</f>
        <v>0</v>
      </c>
      <c r="AG81" s="118">
        <f>+VLOOKUP(B81,'Convocatoria Instrumental'!B89:AI246,32,0)</f>
        <v>0</v>
      </c>
      <c r="AH81" s="118">
        <f>+VLOOKUP(B81,'Convocatoria Instrumental'!B89:AI246,33,0)</f>
        <v>0</v>
      </c>
      <c r="AI81" s="118">
        <f>+VLOOKUP(B81,'Convocatoria Instrumental'!B89:AI246,34,0)</f>
        <v>0</v>
      </c>
    </row>
    <row r="82" spans="1:35" ht="60" x14ac:dyDescent="0.25">
      <c r="A82" s="94">
        <f t="shared" si="1"/>
        <v>80</v>
      </c>
      <c r="B82" s="96" t="s">
        <v>396</v>
      </c>
      <c r="C82" s="96" t="s">
        <v>397</v>
      </c>
      <c r="D82" s="97" t="s">
        <v>395</v>
      </c>
      <c r="E82" s="94" t="s">
        <v>432</v>
      </c>
      <c r="F82" s="94" t="s">
        <v>440</v>
      </c>
      <c r="G82" s="94" t="s">
        <v>45</v>
      </c>
      <c r="H82" s="97">
        <v>4</v>
      </c>
      <c r="I82" s="118">
        <f>+VLOOKUP(B82,'Convocatoria Instrumental'!B90:AI247,8,0)</f>
        <v>0</v>
      </c>
      <c r="J82" s="118">
        <f>+VLOOKUP(B82,'Convocatoria Instrumental'!B90:AI247,9,0)</f>
        <v>0</v>
      </c>
      <c r="K82" s="118">
        <f>+VLOOKUP(B82,'Convocatoria Instrumental'!B90:AI247,10,0)</f>
        <v>0</v>
      </c>
      <c r="L82" s="118">
        <f>+VLOOKUP(B82,'Convocatoria Instrumental'!B90:AI247,11,0)</f>
        <v>0</v>
      </c>
      <c r="M82" s="118">
        <f>+VLOOKUP(B82,'Convocatoria Instrumental'!B90:AI247,12,0)</f>
        <v>0</v>
      </c>
      <c r="N82" s="118">
        <f>+VLOOKUP(B82,'Convocatoria Instrumental'!B90:AI247,13,0)</f>
        <v>0</v>
      </c>
      <c r="O82" s="118">
        <f>+VLOOKUP(B82,'Convocatoria Instrumental'!B90:AI247,14,0)</f>
        <v>0</v>
      </c>
      <c r="P82" s="118">
        <f>+VLOOKUP(B82,'Convocatoria Instrumental'!B90:AI247,15,0)</f>
        <v>0</v>
      </c>
      <c r="Q82" s="118">
        <f>+VLOOKUP(B82,'Convocatoria Instrumental'!B90:AI247,16,0)</f>
        <v>0</v>
      </c>
      <c r="R82" s="119">
        <f>+VLOOKUP(B82,'Convocatoria Instrumental'!B90:AI247,17,0)</f>
        <v>0</v>
      </c>
      <c r="S82" s="117">
        <f>+VLOOKUP(B82,'Convocatoria Instrumental'!B90:AI247,18,0)</f>
        <v>0</v>
      </c>
      <c r="T82" s="117">
        <f>+VLOOKUP(B82,'Convocatoria Instrumental'!B90:AI247,19,0)</f>
        <v>0</v>
      </c>
      <c r="U82" s="119">
        <f>+VLOOKUP(B82,'Convocatoria Instrumental'!B90:AI247,20,0)</f>
        <v>0</v>
      </c>
      <c r="V82" s="118">
        <f>+VLOOKUP(B82,'Convocatoria Instrumental'!B90:AI247,21,0)</f>
        <v>0</v>
      </c>
      <c r="W82" s="119">
        <f>+VLOOKUP(B82,'Convocatoria Instrumental'!B90:AI247,22,0)</f>
        <v>0</v>
      </c>
      <c r="X82" s="119">
        <f>+VLOOKUP(B82,'Convocatoria Instrumental'!B90:AI247,23,0)</f>
        <v>0</v>
      </c>
      <c r="Y82" s="118">
        <f>+VLOOKUP(B82,'Convocatoria Instrumental'!B90:AI247,24,0)</f>
        <v>0</v>
      </c>
      <c r="Z82" s="117">
        <f>+VLOOKUP(B82,'Convocatoria Instrumental'!B90:AI247,25,0)</f>
        <v>0</v>
      </c>
      <c r="AA82" s="117">
        <f>+VLOOKUP(B82,'Convocatoria Instrumental'!B90:AI247,26,0)</f>
        <v>0</v>
      </c>
      <c r="AB82" s="117">
        <f>+VLOOKUP(B82,'Convocatoria Instrumental'!B90:AI247,27,0)</f>
        <v>0</v>
      </c>
      <c r="AC82" s="118">
        <f>+VLOOKUP(B82,'Convocatoria Instrumental'!B90:AI247,28,0)</f>
        <v>0</v>
      </c>
      <c r="AD82" s="118">
        <f>+VLOOKUP(B82,'Convocatoria Instrumental'!B90:AI247,29,0)</f>
        <v>0</v>
      </c>
      <c r="AE82" s="118">
        <f>+VLOOKUP(B82,'Convocatoria Instrumental'!B90:AI247,30,0)</f>
        <v>0</v>
      </c>
      <c r="AF82" s="118">
        <f>+VLOOKUP(B82,'Convocatoria Instrumental'!B90:AI247,31,0)</f>
        <v>0</v>
      </c>
      <c r="AG82" s="118">
        <f>+VLOOKUP(B82,'Convocatoria Instrumental'!B90:AI247,32,0)</f>
        <v>0</v>
      </c>
      <c r="AH82" s="118">
        <f>+VLOOKUP(B82,'Convocatoria Instrumental'!B90:AI247,33,0)</f>
        <v>0</v>
      </c>
      <c r="AI82" s="118">
        <f>+VLOOKUP(B82,'Convocatoria Instrumental'!B90:AI247,34,0)</f>
        <v>0</v>
      </c>
    </row>
    <row r="83" spans="1:35" ht="72" x14ac:dyDescent="0.25">
      <c r="A83" s="94">
        <f t="shared" si="1"/>
        <v>81</v>
      </c>
      <c r="B83" s="96" t="s">
        <v>398</v>
      </c>
      <c r="C83" s="96" t="s">
        <v>399</v>
      </c>
      <c r="D83" s="97" t="s">
        <v>400</v>
      </c>
      <c r="E83" s="94" t="s">
        <v>432</v>
      </c>
      <c r="F83" s="94" t="s">
        <v>440</v>
      </c>
      <c r="G83" s="94" t="s">
        <v>45</v>
      </c>
      <c r="H83" s="97">
        <v>4</v>
      </c>
      <c r="I83" s="118">
        <f>+VLOOKUP(B83,'Convocatoria Instrumental'!B91:AI248,8,0)</f>
        <v>0</v>
      </c>
      <c r="J83" s="118">
        <f>+VLOOKUP(B83,'Convocatoria Instrumental'!B91:AI248,9,0)</f>
        <v>0</v>
      </c>
      <c r="K83" s="118">
        <f>+VLOOKUP(B83,'Convocatoria Instrumental'!B91:AI248,10,0)</f>
        <v>0</v>
      </c>
      <c r="L83" s="118">
        <f>+VLOOKUP(B83,'Convocatoria Instrumental'!B91:AI248,11,0)</f>
        <v>0</v>
      </c>
      <c r="M83" s="118">
        <f>+VLOOKUP(B83,'Convocatoria Instrumental'!B91:AI248,12,0)</f>
        <v>0</v>
      </c>
      <c r="N83" s="118">
        <f>+VLOOKUP(B83,'Convocatoria Instrumental'!B91:AI248,13,0)</f>
        <v>0</v>
      </c>
      <c r="O83" s="118">
        <f>+VLOOKUP(B83,'Convocatoria Instrumental'!B91:AI248,14,0)</f>
        <v>0</v>
      </c>
      <c r="P83" s="118">
        <f>+VLOOKUP(B83,'Convocatoria Instrumental'!B91:AI248,15,0)</f>
        <v>0</v>
      </c>
      <c r="Q83" s="118">
        <f>+VLOOKUP(B83,'Convocatoria Instrumental'!B91:AI248,16,0)</f>
        <v>0</v>
      </c>
      <c r="R83" s="119">
        <f>+VLOOKUP(B83,'Convocatoria Instrumental'!B91:AI248,17,0)</f>
        <v>0</v>
      </c>
      <c r="S83" s="117">
        <f>+VLOOKUP(B83,'Convocatoria Instrumental'!B91:AI248,18,0)</f>
        <v>0</v>
      </c>
      <c r="T83" s="117">
        <f>+VLOOKUP(B83,'Convocatoria Instrumental'!B91:AI248,19,0)</f>
        <v>0</v>
      </c>
      <c r="U83" s="119">
        <f>+VLOOKUP(B83,'Convocatoria Instrumental'!B91:AI248,20,0)</f>
        <v>0</v>
      </c>
      <c r="V83" s="118">
        <f>+VLOOKUP(B83,'Convocatoria Instrumental'!B91:AI248,21,0)</f>
        <v>0</v>
      </c>
      <c r="W83" s="119">
        <f>+VLOOKUP(B83,'Convocatoria Instrumental'!B91:AI248,22,0)</f>
        <v>0</v>
      </c>
      <c r="X83" s="119">
        <f>+VLOOKUP(B83,'Convocatoria Instrumental'!B91:AI248,23,0)</f>
        <v>0</v>
      </c>
      <c r="Y83" s="118">
        <f>+VLOOKUP(B83,'Convocatoria Instrumental'!B91:AI248,24,0)</f>
        <v>0</v>
      </c>
      <c r="Z83" s="117">
        <f>+VLOOKUP(B83,'Convocatoria Instrumental'!B91:AI248,25,0)</f>
        <v>0</v>
      </c>
      <c r="AA83" s="117">
        <f>+VLOOKUP(B83,'Convocatoria Instrumental'!B91:AI248,26,0)</f>
        <v>0</v>
      </c>
      <c r="AB83" s="117">
        <f>+VLOOKUP(B83,'Convocatoria Instrumental'!B91:AI248,27,0)</f>
        <v>0</v>
      </c>
      <c r="AC83" s="118">
        <f>+VLOOKUP(B83,'Convocatoria Instrumental'!B91:AI248,28,0)</f>
        <v>0</v>
      </c>
      <c r="AD83" s="118">
        <f>+VLOOKUP(B83,'Convocatoria Instrumental'!B91:AI248,29,0)</f>
        <v>0</v>
      </c>
      <c r="AE83" s="118">
        <f>+VLOOKUP(B83,'Convocatoria Instrumental'!B91:AI248,30,0)</f>
        <v>0</v>
      </c>
      <c r="AF83" s="118">
        <f>+VLOOKUP(B83,'Convocatoria Instrumental'!B91:AI248,31,0)</f>
        <v>0</v>
      </c>
      <c r="AG83" s="118">
        <f>+VLOOKUP(B83,'Convocatoria Instrumental'!B91:AI248,32,0)</f>
        <v>0</v>
      </c>
      <c r="AH83" s="118">
        <f>+VLOOKUP(B83,'Convocatoria Instrumental'!B91:AI248,33,0)</f>
        <v>0</v>
      </c>
      <c r="AI83" s="118">
        <f>+VLOOKUP(B83,'Convocatoria Instrumental'!B91:AI248,34,0)</f>
        <v>0</v>
      </c>
    </row>
    <row r="84" spans="1:35" ht="36" x14ac:dyDescent="0.25">
      <c r="A84" s="94">
        <f t="shared" si="1"/>
        <v>82</v>
      </c>
      <c r="B84" s="96" t="s">
        <v>401</v>
      </c>
      <c r="C84" s="98" t="s">
        <v>402</v>
      </c>
      <c r="D84" s="97" t="s">
        <v>403</v>
      </c>
      <c r="E84" s="94" t="s">
        <v>432</v>
      </c>
      <c r="F84" s="94" t="s">
        <v>440</v>
      </c>
      <c r="G84" s="94" t="s">
        <v>45</v>
      </c>
      <c r="H84" s="97">
        <v>2</v>
      </c>
      <c r="I84" s="118">
        <f>+VLOOKUP(B84,'Convocatoria Instrumental'!B92:AI249,8,0)</f>
        <v>0</v>
      </c>
      <c r="J84" s="118">
        <f>+VLOOKUP(B84,'Convocatoria Instrumental'!B92:AI249,9,0)</f>
        <v>0</v>
      </c>
      <c r="K84" s="118">
        <f>+VLOOKUP(B84,'Convocatoria Instrumental'!B92:AI249,10,0)</f>
        <v>0</v>
      </c>
      <c r="L84" s="118">
        <f>+VLOOKUP(B84,'Convocatoria Instrumental'!B92:AI249,11,0)</f>
        <v>0</v>
      </c>
      <c r="M84" s="118">
        <f>+VLOOKUP(B84,'Convocatoria Instrumental'!B92:AI249,12,0)</f>
        <v>0</v>
      </c>
      <c r="N84" s="118">
        <f>+VLOOKUP(B84,'Convocatoria Instrumental'!B92:AI249,13,0)</f>
        <v>0</v>
      </c>
      <c r="O84" s="118">
        <f>+VLOOKUP(B84,'Convocatoria Instrumental'!B92:AI249,14,0)</f>
        <v>0</v>
      </c>
      <c r="P84" s="118">
        <f>+VLOOKUP(B84,'Convocatoria Instrumental'!B92:AI249,15,0)</f>
        <v>0</v>
      </c>
      <c r="Q84" s="118">
        <f>+VLOOKUP(B84,'Convocatoria Instrumental'!B92:AI249,16,0)</f>
        <v>0</v>
      </c>
      <c r="R84" s="119">
        <f>+VLOOKUP(B84,'Convocatoria Instrumental'!B92:AI249,17,0)</f>
        <v>0</v>
      </c>
      <c r="S84" s="117">
        <f>+VLOOKUP(B84,'Convocatoria Instrumental'!B92:AI249,18,0)</f>
        <v>0</v>
      </c>
      <c r="T84" s="117">
        <f>+VLOOKUP(B84,'Convocatoria Instrumental'!B92:AI249,19,0)</f>
        <v>0</v>
      </c>
      <c r="U84" s="119">
        <f>+VLOOKUP(B84,'Convocatoria Instrumental'!B92:AI249,20,0)</f>
        <v>0</v>
      </c>
      <c r="V84" s="118">
        <f>+VLOOKUP(B84,'Convocatoria Instrumental'!B92:AI249,21,0)</f>
        <v>0</v>
      </c>
      <c r="W84" s="119">
        <f>+VLOOKUP(B84,'Convocatoria Instrumental'!B92:AI249,22,0)</f>
        <v>0</v>
      </c>
      <c r="X84" s="119">
        <f>+VLOOKUP(B84,'Convocatoria Instrumental'!B92:AI249,23,0)</f>
        <v>0</v>
      </c>
      <c r="Y84" s="118">
        <f>+VLOOKUP(B84,'Convocatoria Instrumental'!B92:AI249,24,0)</f>
        <v>0</v>
      </c>
      <c r="Z84" s="117">
        <f>+VLOOKUP(B84,'Convocatoria Instrumental'!B92:AI249,25,0)</f>
        <v>0</v>
      </c>
      <c r="AA84" s="117">
        <f>+VLOOKUP(B84,'Convocatoria Instrumental'!B92:AI249,26,0)</f>
        <v>0</v>
      </c>
      <c r="AB84" s="117">
        <f>+VLOOKUP(B84,'Convocatoria Instrumental'!B92:AI249,27,0)</f>
        <v>0</v>
      </c>
      <c r="AC84" s="118">
        <f>+VLOOKUP(B84,'Convocatoria Instrumental'!B92:AI249,28,0)</f>
        <v>0</v>
      </c>
      <c r="AD84" s="118">
        <f>+VLOOKUP(B84,'Convocatoria Instrumental'!B92:AI249,29,0)</f>
        <v>0</v>
      </c>
      <c r="AE84" s="118">
        <f>+VLOOKUP(B84,'Convocatoria Instrumental'!B92:AI249,30,0)</f>
        <v>0</v>
      </c>
      <c r="AF84" s="118">
        <f>+VLOOKUP(B84,'Convocatoria Instrumental'!B92:AI249,31,0)</f>
        <v>0</v>
      </c>
      <c r="AG84" s="118">
        <f>+VLOOKUP(B84,'Convocatoria Instrumental'!B92:AI249,32,0)</f>
        <v>0</v>
      </c>
      <c r="AH84" s="118">
        <f>+VLOOKUP(B84,'Convocatoria Instrumental'!B92:AI249,33,0)</f>
        <v>0</v>
      </c>
      <c r="AI84" s="118">
        <f>+VLOOKUP(B84,'Convocatoria Instrumental'!B92:AI249,34,0)</f>
        <v>0</v>
      </c>
    </row>
    <row r="85" spans="1:35" ht="24" x14ac:dyDescent="0.25">
      <c r="A85" s="94">
        <f t="shared" si="1"/>
        <v>83</v>
      </c>
      <c r="B85" s="96" t="s">
        <v>404</v>
      </c>
      <c r="C85" s="98" t="s">
        <v>405</v>
      </c>
      <c r="D85" s="97" t="s">
        <v>260</v>
      </c>
      <c r="E85" s="94" t="s">
        <v>432</v>
      </c>
      <c r="F85" s="94" t="s">
        <v>440</v>
      </c>
      <c r="G85" s="94" t="s">
        <v>45</v>
      </c>
      <c r="H85" s="97">
        <v>6</v>
      </c>
      <c r="I85" s="118">
        <f>+VLOOKUP(B85,'Convocatoria Instrumental'!B93:AI250,8,0)</f>
        <v>0</v>
      </c>
      <c r="J85" s="118">
        <f>+VLOOKUP(B85,'Convocatoria Instrumental'!B93:AI250,9,0)</f>
        <v>0</v>
      </c>
      <c r="K85" s="118">
        <f>+VLOOKUP(B85,'Convocatoria Instrumental'!B93:AI250,10,0)</f>
        <v>0</v>
      </c>
      <c r="L85" s="118">
        <f>+VLOOKUP(B85,'Convocatoria Instrumental'!B93:AI250,11,0)</f>
        <v>0</v>
      </c>
      <c r="M85" s="118">
        <f>+VLOOKUP(B85,'Convocatoria Instrumental'!B93:AI250,12,0)</f>
        <v>0</v>
      </c>
      <c r="N85" s="118">
        <f>+VLOOKUP(B85,'Convocatoria Instrumental'!B93:AI250,13,0)</f>
        <v>0</v>
      </c>
      <c r="O85" s="118">
        <f>+VLOOKUP(B85,'Convocatoria Instrumental'!B93:AI250,14,0)</f>
        <v>0</v>
      </c>
      <c r="P85" s="118">
        <f>+VLOOKUP(B85,'Convocatoria Instrumental'!B93:AI250,15,0)</f>
        <v>0</v>
      </c>
      <c r="Q85" s="118">
        <f>+VLOOKUP(B85,'Convocatoria Instrumental'!B93:AI250,16,0)</f>
        <v>0</v>
      </c>
      <c r="R85" s="119">
        <f>+VLOOKUP(B85,'Convocatoria Instrumental'!B93:AI250,17,0)</f>
        <v>0</v>
      </c>
      <c r="S85" s="117">
        <f>+VLOOKUP(B85,'Convocatoria Instrumental'!B93:AI250,18,0)</f>
        <v>0</v>
      </c>
      <c r="T85" s="117">
        <f>+VLOOKUP(B85,'Convocatoria Instrumental'!B93:AI250,19,0)</f>
        <v>0</v>
      </c>
      <c r="U85" s="119">
        <f>+VLOOKUP(B85,'Convocatoria Instrumental'!B93:AI250,20,0)</f>
        <v>0</v>
      </c>
      <c r="V85" s="118">
        <f>+VLOOKUP(B85,'Convocatoria Instrumental'!B93:AI250,21,0)</f>
        <v>0</v>
      </c>
      <c r="W85" s="119">
        <f>+VLOOKUP(B85,'Convocatoria Instrumental'!B93:AI250,22,0)</f>
        <v>0</v>
      </c>
      <c r="X85" s="119">
        <f>+VLOOKUP(B85,'Convocatoria Instrumental'!B93:AI250,23,0)</f>
        <v>0</v>
      </c>
      <c r="Y85" s="118">
        <f>+VLOOKUP(B85,'Convocatoria Instrumental'!B93:AI250,24,0)</f>
        <v>0</v>
      </c>
      <c r="Z85" s="117">
        <f>+VLOOKUP(B85,'Convocatoria Instrumental'!B93:AI250,25,0)</f>
        <v>0</v>
      </c>
      <c r="AA85" s="117">
        <f>+VLOOKUP(B85,'Convocatoria Instrumental'!B93:AI250,26,0)</f>
        <v>0</v>
      </c>
      <c r="AB85" s="117">
        <f>+VLOOKUP(B85,'Convocatoria Instrumental'!B93:AI250,27,0)</f>
        <v>0</v>
      </c>
      <c r="AC85" s="118">
        <f>+VLOOKUP(B85,'Convocatoria Instrumental'!B93:AI250,28,0)</f>
        <v>0</v>
      </c>
      <c r="AD85" s="118">
        <f>+VLOOKUP(B85,'Convocatoria Instrumental'!B93:AI250,29,0)</f>
        <v>0</v>
      </c>
      <c r="AE85" s="118">
        <f>+VLOOKUP(B85,'Convocatoria Instrumental'!B93:AI250,30,0)</f>
        <v>0</v>
      </c>
      <c r="AF85" s="118">
        <f>+VLOOKUP(B85,'Convocatoria Instrumental'!B93:AI250,31,0)</f>
        <v>0</v>
      </c>
      <c r="AG85" s="118">
        <f>+VLOOKUP(B85,'Convocatoria Instrumental'!B93:AI250,32,0)</f>
        <v>0</v>
      </c>
      <c r="AH85" s="118">
        <f>+VLOOKUP(B85,'Convocatoria Instrumental'!B93:AI250,33,0)</f>
        <v>0</v>
      </c>
      <c r="AI85" s="118">
        <f>+VLOOKUP(B85,'Convocatoria Instrumental'!B93:AI250,34,0)</f>
        <v>0</v>
      </c>
    </row>
    <row r="86" spans="1:35" x14ac:dyDescent="0.25">
      <c r="A86" s="94">
        <f t="shared" si="1"/>
        <v>84</v>
      </c>
      <c r="B86" s="96" t="s">
        <v>406</v>
      </c>
      <c r="C86" s="96" t="s">
        <v>407</v>
      </c>
      <c r="D86" s="97" t="s">
        <v>408</v>
      </c>
      <c r="E86" s="94" t="s">
        <v>432</v>
      </c>
      <c r="F86" s="94" t="s">
        <v>440</v>
      </c>
      <c r="G86" s="94" t="s">
        <v>45</v>
      </c>
      <c r="H86" s="97">
        <v>10</v>
      </c>
      <c r="I86" s="118">
        <f>+VLOOKUP(B86,'Convocatoria Instrumental'!B94:AI251,8,0)</f>
        <v>0</v>
      </c>
      <c r="J86" s="118">
        <f>+VLOOKUP(B86,'Convocatoria Instrumental'!B94:AI251,9,0)</f>
        <v>0</v>
      </c>
      <c r="K86" s="118">
        <f>+VLOOKUP(B86,'Convocatoria Instrumental'!B94:AI251,10,0)</f>
        <v>0</v>
      </c>
      <c r="L86" s="118">
        <f>+VLOOKUP(B86,'Convocatoria Instrumental'!B94:AI251,11,0)</f>
        <v>0</v>
      </c>
      <c r="M86" s="118">
        <f>+VLOOKUP(B86,'Convocatoria Instrumental'!B94:AI251,12,0)</f>
        <v>0</v>
      </c>
      <c r="N86" s="118">
        <f>+VLOOKUP(B86,'Convocatoria Instrumental'!B94:AI251,13,0)</f>
        <v>0</v>
      </c>
      <c r="O86" s="118">
        <f>+VLOOKUP(B86,'Convocatoria Instrumental'!B94:AI251,14,0)</f>
        <v>0</v>
      </c>
      <c r="P86" s="118">
        <f>+VLOOKUP(B86,'Convocatoria Instrumental'!B94:AI251,15,0)</f>
        <v>0</v>
      </c>
      <c r="Q86" s="118">
        <f>+VLOOKUP(B86,'Convocatoria Instrumental'!B94:AI251,16,0)</f>
        <v>0</v>
      </c>
      <c r="R86" s="119">
        <f>+VLOOKUP(B86,'Convocatoria Instrumental'!B94:AI251,17,0)</f>
        <v>0</v>
      </c>
      <c r="S86" s="117">
        <f>+VLOOKUP(B86,'Convocatoria Instrumental'!B94:AI251,18,0)</f>
        <v>0</v>
      </c>
      <c r="T86" s="117">
        <f>+VLOOKUP(B86,'Convocatoria Instrumental'!B94:AI251,19,0)</f>
        <v>0</v>
      </c>
      <c r="U86" s="119">
        <f>+VLOOKUP(B86,'Convocatoria Instrumental'!B94:AI251,20,0)</f>
        <v>0</v>
      </c>
      <c r="V86" s="118">
        <f>+VLOOKUP(B86,'Convocatoria Instrumental'!B94:AI251,21,0)</f>
        <v>0</v>
      </c>
      <c r="W86" s="119">
        <f>+VLOOKUP(B86,'Convocatoria Instrumental'!B94:AI251,22,0)</f>
        <v>0</v>
      </c>
      <c r="X86" s="119">
        <f>+VLOOKUP(B86,'Convocatoria Instrumental'!B94:AI251,23,0)</f>
        <v>0</v>
      </c>
      <c r="Y86" s="118">
        <f>+VLOOKUP(B86,'Convocatoria Instrumental'!B94:AI251,24,0)</f>
        <v>0</v>
      </c>
      <c r="Z86" s="117">
        <f>+VLOOKUP(B86,'Convocatoria Instrumental'!B94:AI251,25,0)</f>
        <v>0</v>
      </c>
      <c r="AA86" s="117">
        <f>+VLOOKUP(B86,'Convocatoria Instrumental'!B94:AI251,26,0)</f>
        <v>0</v>
      </c>
      <c r="AB86" s="117">
        <f>+VLOOKUP(B86,'Convocatoria Instrumental'!B94:AI251,27,0)</f>
        <v>0</v>
      </c>
      <c r="AC86" s="118">
        <f>+VLOOKUP(B86,'Convocatoria Instrumental'!B94:AI251,28,0)</f>
        <v>0</v>
      </c>
      <c r="AD86" s="118">
        <f>+VLOOKUP(B86,'Convocatoria Instrumental'!B94:AI251,29,0)</f>
        <v>0</v>
      </c>
      <c r="AE86" s="118">
        <f>+VLOOKUP(B86,'Convocatoria Instrumental'!B94:AI251,30,0)</f>
        <v>0</v>
      </c>
      <c r="AF86" s="118">
        <f>+VLOOKUP(B86,'Convocatoria Instrumental'!B94:AI251,31,0)</f>
        <v>0</v>
      </c>
      <c r="AG86" s="118">
        <f>+VLOOKUP(B86,'Convocatoria Instrumental'!B94:AI251,32,0)</f>
        <v>0</v>
      </c>
      <c r="AH86" s="118">
        <f>+VLOOKUP(B86,'Convocatoria Instrumental'!B94:AI251,33,0)</f>
        <v>0</v>
      </c>
      <c r="AI86" s="118">
        <f>+VLOOKUP(B86,'Convocatoria Instrumental'!B94:AI251,34,0)</f>
        <v>0</v>
      </c>
    </row>
    <row r="87" spans="1:35" ht="24" x14ac:dyDescent="0.25">
      <c r="A87" s="94">
        <f t="shared" si="1"/>
        <v>85</v>
      </c>
      <c r="B87" s="96" t="s">
        <v>409</v>
      </c>
      <c r="C87" s="98" t="s">
        <v>410</v>
      </c>
      <c r="D87" s="97" t="s">
        <v>254</v>
      </c>
      <c r="E87" s="94" t="s">
        <v>432</v>
      </c>
      <c r="F87" s="94" t="s">
        <v>440</v>
      </c>
      <c r="G87" s="94" t="s">
        <v>45</v>
      </c>
      <c r="H87" s="97">
        <v>5</v>
      </c>
      <c r="I87" s="118">
        <f>+VLOOKUP(B87,'Convocatoria Instrumental'!B95:AI252,8,0)</f>
        <v>0</v>
      </c>
      <c r="J87" s="118">
        <f>+VLOOKUP(B87,'Convocatoria Instrumental'!B95:AI252,9,0)</f>
        <v>0</v>
      </c>
      <c r="K87" s="118">
        <f>+VLOOKUP(B87,'Convocatoria Instrumental'!B95:AI252,10,0)</f>
        <v>0</v>
      </c>
      <c r="L87" s="118">
        <f>+VLOOKUP(B87,'Convocatoria Instrumental'!B95:AI252,11,0)</f>
        <v>0</v>
      </c>
      <c r="M87" s="118">
        <f>+VLOOKUP(B87,'Convocatoria Instrumental'!B95:AI252,12,0)</f>
        <v>0</v>
      </c>
      <c r="N87" s="118">
        <f>+VLOOKUP(B87,'Convocatoria Instrumental'!B95:AI252,13,0)</f>
        <v>0</v>
      </c>
      <c r="O87" s="118">
        <f>+VLOOKUP(B87,'Convocatoria Instrumental'!B95:AI252,14,0)</f>
        <v>0</v>
      </c>
      <c r="P87" s="118">
        <f>+VLOOKUP(B87,'Convocatoria Instrumental'!B95:AI252,15,0)</f>
        <v>0</v>
      </c>
      <c r="Q87" s="118">
        <f>+VLOOKUP(B87,'Convocatoria Instrumental'!B95:AI252,16,0)</f>
        <v>0</v>
      </c>
      <c r="R87" s="119">
        <f>+VLOOKUP(B87,'Convocatoria Instrumental'!B95:AI252,17,0)</f>
        <v>0</v>
      </c>
      <c r="S87" s="117">
        <f>+VLOOKUP(B87,'Convocatoria Instrumental'!B95:AI252,18,0)</f>
        <v>0</v>
      </c>
      <c r="T87" s="117">
        <f>+VLOOKUP(B87,'Convocatoria Instrumental'!B95:AI252,19,0)</f>
        <v>0</v>
      </c>
      <c r="U87" s="119">
        <f>+VLOOKUP(B87,'Convocatoria Instrumental'!B95:AI252,20,0)</f>
        <v>0</v>
      </c>
      <c r="V87" s="118">
        <f>+VLOOKUP(B87,'Convocatoria Instrumental'!B95:AI252,21,0)</f>
        <v>0</v>
      </c>
      <c r="W87" s="119">
        <f>+VLOOKUP(B87,'Convocatoria Instrumental'!B95:AI252,22,0)</f>
        <v>0</v>
      </c>
      <c r="X87" s="119">
        <f>+VLOOKUP(B87,'Convocatoria Instrumental'!B95:AI252,23,0)</f>
        <v>0</v>
      </c>
      <c r="Y87" s="118">
        <f>+VLOOKUP(B87,'Convocatoria Instrumental'!B95:AI252,24,0)</f>
        <v>0</v>
      </c>
      <c r="Z87" s="117">
        <f>+VLOOKUP(B87,'Convocatoria Instrumental'!B95:AI252,25,0)</f>
        <v>0</v>
      </c>
      <c r="AA87" s="117">
        <f>+VLOOKUP(B87,'Convocatoria Instrumental'!B95:AI252,26,0)</f>
        <v>0</v>
      </c>
      <c r="AB87" s="117">
        <f>+VLOOKUP(B87,'Convocatoria Instrumental'!B95:AI252,27,0)</f>
        <v>0</v>
      </c>
      <c r="AC87" s="118">
        <f>+VLOOKUP(B87,'Convocatoria Instrumental'!B95:AI252,28,0)</f>
        <v>0</v>
      </c>
      <c r="AD87" s="118">
        <f>+VLOOKUP(B87,'Convocatoria Instrumental'!B95:AI252,29,0)</f>
        <v>0</v>
      </c>
      <c r="AE87" s="118">
        <f>+VLOOKUP(B87,'Convocatoria Instrumental'!B95:AI252,30,0)</f>
        <v>0</v>
      </c>
      <c r="AF87" s="118">
        <f>+VLOOKUP(B87,'Convocatoria Instrumental'!B95:AI252,31,0)</f>
        <v>0</v>
      </c>
      <c r="AG87" s="118">
        <f>+VLOOKUP(B87,'Convocatoria Instrumental'!B95:AI252,32,0)</f>
        <v>0</v>
      </c>
      <c r="AH87" s="118">
        <f>+VLOOKUP(B87,'Convocatoria Instrumental'!B95:AI252,33,0)</f>
        <v>0</v>
      </c>
      <c r="AI87" s="118">
        <f>+VLOOKUP(B87,'Convocatoria Instrumental'!B95:AI252,34,0)</f>
        <v>0</v>
      </c>
    </row>
    <row r="88" spans="1:35" ht="36" x14ac:dyDescent="0.25">
      <c r="A88" s="94">
        <f t="shared" si="1"/>
        <v>86</v>
      </c>
      <c r="B88" s="96" t="s">
        <v>411</v>
      </c>
      <c r="C88" s="98" t="s">
        <v>412</v>
      </c>
      <c r="D88" s="97" t="s">
        <v>413</v>
      </c>
      <c r="E88" s="94" t="s">
        <v>432</v>
      </c>
      <c r="F88" s="94" t="s">
        <v>440</v>
      </c>
      <c r="G88" s="94" t="s">
        <v>45</v>
      </c>
      <c r="H88" s="97">
        <v>6</v>
      </c>
      <c r="I88" s="118">
        <f>+VLOOKUP(B88,'Convocatoria Instrumental'!B96:AI253,8,0)</f>
        <v>0</v>
      </c>
      <c r="J88" s="118">
        <f>+VLOOKUP(B88,'Convocatoria Instrumental'!B96:AI253,9,0)</f>
        <v>0</v>
      </c>
      <c r="K88" s="118">
        <f>+VLOOKUP(B88,'Convocatoria Instrumental'!B96:AI253,10,0)</f>
        <v>0</v>
      </c>
      <c r="L88" s="118">
        <f>+VLOOKUP(B88,'Convocatoria Instrumental'!B96:AI253,11,0)</f>
        <v>0</v>
      </c>
      <c r="M88" s="118">
        <f>+VLOOKUP(B88,'Convocatoria Instrumental'!B96:AI253,12,0)</f>
        <v>0</v>
      </c>
      <c r="N88" s="118">
        <f>+VLOOKUP(B88,'Convocatoria Instrumental'!B96:AI253,13,0)</f>
        <v>0</v>
      </c>
      <c r="O88" s="118">
        <f>+VLOOKUP(B88,'Convocatoria Instrumental'!B96:AI253,14,0)</f>
        <v>0</v>
      </c>
      <c r="P88" s="118">
        <f>+VLOOKUP(B88,'Convocatoria Instrumental'!B96:AI253,15,0)</f>
        <v>0</v>
      </c>
      <c r="Q88" s="118">
        <f>+VLOOKUP(B88,'Convocatoria Instrumental'!B96:AI253,16,0)</f>
        <v>0</v>
      </c>
      <c r="R88" s="119">
        <f>+VLOOKUP(B88,'Convocatoria Instrumental'!B96:AI253,17,0)</f>
        <v>0</v>
      </c>
      <c r="S88" s="117">
        <f>+VLOOKUP(B88,'Convocatoria Instrumental'!B96:AI253,18,0)</f>
        <v>0</v>
      </c>
      <c r="T88" s="117">
        <f>+VLOOKUP(B88,'Convocatoria Instrumental'!B96:AI253,19,0)</f>
        <v>0</v>
      </c>
      <c r="U88" s="119">
        <f>+VLOOKUP(B88,'Convocatoria Instrumental'!B96:AI253,20,0)</f>
        <v>0</v>
      </c>
      <c r="V88" s="118">
        <f>+VLOOKUP(B88,'Convocatoria Instrumental'!B96:AI253,21,0)</f>
        <v>0</v>
      </c>
      <c r="W88" s="119">
        <f>+VLOOKUP(B88,'Convocatoria Instrumental'!B96:AI253,22,0)</f>
        <v>0</v>
      </c>
      <c r="X88" s="119">
        <f>+VLOOKUP(B88,'Convocatoria Instrumental'!B96:AI253,23,0)</f>
        <v>0</v>
      </c>
      <c r="Y88" s="118">
        <f>+VLOOKUP(B88,'Convocatoria Instrumental'!B96:AI253,24,0)</f>
        <v>0</v>
      </c>
      <c r="Z88" s="117">
        <f>+VLOOKUP(B88,'Convocatoria Instrumental'!B96:AI253,25,0)</f>
        <v>0</v>
      </c>
      <c r="AA88" s="117">
        <f>+VLOOKUP(B88,'Convocatoria Instrumental'!B96:AI253,26,0)</f>
        <v>0</v>
      </c>
      <c r="AB88" s="117">
        <f>+VLOOKUP(B88,'Convocatoria Instrumental'!B96:AI253,27,0)</f>
        <v>0</v>
      </c>
      <c r="AC88" s="118">
        <f>+VLOOKUP(B88,'Convocatoria Instrumental'!B96:AI253,28,0)</f>
        <v>0</v>
      </c>
      <c r="AD88" s="118">
        <f>+VLOOKUP(B88,'Convocatoria Instrumental'!B96:AI253,29,0)</f>
        <v>0</v>
      </c>
      <c r="AE88" s="118">
        <f>+VLOOKUP(B88,'Convocatoria Instrumental'!B96:AI253,30,0)</f>
        <v>0</v>
      </c>
      <c r="AF88" s="118">
        <f>+VLOOKUP(B88,'Convocatoria Instrumental'!B96:AI253,31,0)</f>
        <v>0</v>
      </c>
      <c r="AG88" s="118">
        <f>+VLOOKUP(B88,'Convocatoria Instrumental'!B96:AI253,32,0)</f>
        <v>0</v>
      </c>
      <c r="AH88" s="118">
        <f>+VLOOKUP(B88,'Convocatoria Instrumental'!B96:AI253,33,0)</f>
        <v>0</v>
      </c>
      <c r="AI88" s="118">
        <f>+VLOOKUP(B88,'Convocatoria Instrumental'!B96:AI253,34,0)</f>
        <v>0</v>
      </c>
    </row>
    <row r="89" spans="1:35" ht="36" x14ac:dyDescent="0.25">
      <c r="A89" s="94">
        <f t="shared" si="1"/>
        <v>87</v>
      </c>
      <c r="B89" s="96" t="s">
        <v>414</v>
      </c>
      <c r="C89" s="98" t="s">
        <v>415</v>
      </c>
      <c r="D89" s="97" t="s">
        <v>413</v>
      </c>
      <c r="E89" s="94" t="s">
        <v>432</v>
      </c>
      <c r="F89" s="94" t="s">
        <v>440</v>
      </c>
      <c r="G89" s="94" t="s">
        <v>45</v>
      </c>
      <c r="H89" s="97">
        <v>6</v>
      </c>
      <c r="I89" s="118">
        <f>+VLOOKUP(B89,'Convocatoria Instrumental'!B97:AI254,8,0)</f>
        <v>0</v>
      </c>
      <c r="J89" s="118">
        <f>+VLOOKUP(B89,'Convocatoria Instrumental'!B97:AI254,9,0)</f>
        <v>0</v>
      </c>
      <c r="K89" s="118">
        <f>+VLOOKUP(B89,'Convocatoria Instrumental'!B97:AI254,10,0)</f>
        <v>0</v>
      </c>
      <c r="L89" s="118">
        <f>+VLOOKUP(B89,'Convocatoria Instrumental'!B97:AI254,11,0)</f>
        <v>0</v>
      </c>
      <c r="M89" s="118">
        <f>+VLOOKUP(B89,'Convocatoria Instrumental'!B97:AI254,12,0)</f>
        <v>0</v>
      </c>
      <c r="N89" s="118">
        <f>+VLOOKUP(B89,'Convocatoria Instrumental'!B97:AI254,13,0)</f>
        <v>0</v>
      </c>
      <c r="O89" s="118">
        <f>+VLOOKUP(B89,'Convocatoria Instrumental'!B97:AI254,14,0)</f>
        <v>0</v>
      </c>
      <c r="P89" s="118">
        <f>+VLOOKUP(B89,'Convocatoria Instrumental'!B97:AI254,15,0)</f>
        <v>0</v>
      </c>
      <c r="Q89" s="118">
        <f>+VLOOKUP(B89,'Convocatoria Instrumental'!B97:AI254,16,0)</f>
        <v>0</v>
      </c>
      <c r="R89" s="119">
        <f>+VLOOKUP(B89,'Convocatoria Instrumental'!B97:AI254,17,0)</f>
        <v>0</v>
      </c>
      <c r="S89" s="117">
        <f>+VLOOKUP(B89,'Convocatoria Instrumental'!B97:AI254,18,0)</f>
        <v>0</v>
      </c>
      <c r="T89" s="117">
        <f>+VLOOKUP(B89,'Convocatoria Instrumental'!B97:AI254,19,0)</f>
        <v>0</v>
      </c>
      <c r="U89" s="119">
        <f>+VLOOKUP(B89,'Convocatoria Instrumental'!B97:AI254,20,0)</f>
        <v>0</v>
      </c>
      <c r="V89" s="118">
        <f>+VLOOKUP(B89,'Convocatoria Instrumental'!B97:AI254,21,0)</f>
        <v>0</v>
      </c>
      <c r="W89" s="119">
        <f>+VLOOKUP(B89,'Convocatoria Instrumental'!B97:AI254,22,0)</f>
        <v>0</v>
      </c>
      <c r="X89" s="119">
        <f>+VLOOKUP(B89,'Convocatoria Instrumental'!B97:AI254,23,0)</f>
        <v>0</v>
      </c>
      <c r="Y89" s="118">
        <f>+VLOOKUP(B89,'Convocatoria Instrumental'!B97:AI254,24,0)</f>
        <v>0</v>
      </c>
      <c r="Z89" s="117">
        <f>+VLOOKUP(B89,'Convocatoria Instrumental'!B97:AI254,25,0)</f>
        <v>0</v>
      </c>
      <c r="AA89" s="117">
        <f>+VLOOKUP(B89,'Convocatoria Instrumental'!B97:AI254,26,0)</f>
        <v>0</v>
      </c>
      <c r="AB89" s="117">
        <f>+VLOOKUP(B89,'Convocatoria Instrumental'!B97:AI254,27,0)</f>
        <v>0</v>
      </c>
      <c r="AC89" s="118">
        <f>+VLOOKUP(B89,'Convocatoria Instrumental'!B97:AI254,28,0)</f>
        <v>0</v>
      </c>
      <c r="AD89" s="118">
        <f>+VLOOKUP(B89,'Convocatoria Instrumental'!B97:AI254,29,0)</f>
        <v>0</v>
      </c>
      <c r="AE89" s="118">
        <f>+VLOOKUP(B89,'Convocatoria Instrumental'!B97:AI254,30,0)</f>
        <v>0</v>
      </c>
      <c r="AF89" s="118">
        <f>+VLOOKUP(B89,'Convocatoria Instrumental'!B97:AI254,31,0)</f>
        <v>0</v>
      </c>
      <c r="AG89" s="118">
        <f>+VLOOKUP(B89,'Convocatoria Instrumental'!B97:AI254,32,0)</f>
        <v>0</v>
      </c>
      <c r="AH89" s="118">
        <f>+VLOOKUP(B89,'Convocatoria Instrumental'!B97:AI254,33,0)</f>
        <v>0</v>
      </c>
      <c r="AI89" s="118">
        <f>+VLOOKUP(B89,'Convocatoria Instrumental'!B97:AI254,34,0)</f>
        <v>0</v>
      </c>
    </row>
    <row r="90" spans="1:35" ht="24" x14ac:dyDescent="0.25">
      <c r="A90" s="94">
        <f t="shared" si="1"/>
        <v>88</v>
      </c>
      <c r="B90" s="96" t="s">
        <v>416</v>
      </c>
      <c r="C90" s="98" t="s">
        <v>417</v>
      </c>
      <c r="D90" s="97" t="s">
        <v>183</v>
      </c>
      <c r="E90" s="94" t="s">
        <v>432</v>
      </c>
      <c r="F90" s="94" t="s">
        <v>440</v>
      </c>
      <c r="G90" s="94" t="s">
        <v>45</v>
      </c>
      <c r="H90" s="97">
        <v>8</v>
      </c>
      <c r="I90" s="118">
        <f>+VLOOKUP(B90,'Convocatoria Instrumental'!B98:AI255,8,0)</f>
        <v>0</v>
      </c>
      <c r="J90" s="118">
        <f>+VLOOKUP(B90,'Convocatoria Instrumental'!B98:AI255,9,0)</f>
        <v>0</v>
      </c>
      <c r="K90" s="118">
        <f>+VLOOKUP(B90,'Convocatoria Instrumental'!B98:AI255,10,0)</f>
        <v>0</v>
      </c>
      <c r="L90" s="118">
        <f>+VLOOKUP(B90,'Convocatoria Instrumental'!B98:AI255,11,0)</f>
        <v>0</v>
      </c>
      <c r="M90" s="118">
        <f>+VLOOKUP(B90,'Convocatoria Instrumental'!B98:AI255,12,0)</f>
        <v>0</v>
      </c>
      <c r="N90" s="118">
        <f>+VLOOKUP(B90,'Convocatoria Instrumental'!B98:AI255,13,0)</f>
        <v>0</v>
      </c>
      <c r="O90" s="118">
        <f>+VLOOKUP(B90,'Convocatoria Instrumental'!B98:AI255,14,0)</f>
        <v>0</v>
      </c>
      <c r="P90" s="118">
        <f>+VLOOKUP(B90,'Convocatoria Instrumental'!B98:AI255,15,0)</f>
        <v>0</v>
      </c>
      <c r="Q90" s="118">
        <f>+VLOOKUP(B90,'Convocatoria Instrumental'!B98:AI255,16,0)</f>
        <v>0</v>
      </c>
      <c r="R90" s="119">
        <f>+VLOOKUP(B90,'Convocatoria Instrumental'!B98:AI255,17,0)</f>
        <v>0</v>
      </c>
      <c r="S90" s="117">
        <f>+VLOOKUP(B90,'Convocatoria Instrumental'!B98:AI255,18,0)</f>
        <v>0</v>
      </c>
      <c r="T90" s="117">
        <f>+VLOOKUP(B90,'Convocatoria Instrumental'!B98:AI255,19,0)</f>
        <v>0</v>
      </c>
      <c r="U90" s="119">
        <f>+VLOOKUP(B90,'Convocatoria Instrumental'!B98:AI255,20,0)</f>
        <v>0</v>
      </c>
      <c r="V90" s="118">
        <f>+VLOOKUP(B90,'Convocatoria Instrumental'!B98:AI255,21,0)</f>
        <v>0</v>
      </c>
      <c r="W90" s="119">
        <f>+VLOOKUP(B90,'Convocatoria Instrumental'!B98:AI255,22,0)</f>
        <v>0</v>
      </c>
      <c r="X90" s="119">
        <f>+VLOOKUP(B90,'Convocatoria Instrumental'!B98:AI255,23,0)</f>
        <v>0</v>
      </c>
      <c r="Y90" s="118">
        <f>+VLOOKUP(B90,'Convocatoria Instrumental'!B98:AI255,24,0)</f>
        <v>0</v>
      </c>
      <c r="Z90" s="117">
        <f>+VLOOKUP(B90,'Convocatoria Instrumental'!B98:AI255,25,0)</f>
        <v>0</v>
      </c>
      <c r="AA90" s="117">
        <f>+VLOOKUP(B90,'Convocatoria Instrumental'!B98:AI255,26,0)</f>
        <v>0</v>
      </c>
      <c r="AB90" s="117">
        <f>+VLOOKUP(B90,'Convocatoria Instrumental'!B98:AI255,27,0)</f>
        <v>0</v>
      </c>
      <c r="AC90" s="118">
        <f>+VLOOKUP(B90,'Convocatoria Instrumental'!B98:AI255,28,0)</f>
        <v>0</v>
      </c>
      <c r="AD90" s="118">
        <f>+VLOOKUP(B90,'Convocatoria Instrumental'!B98:AI255,29,0)</f>
        <v>0</v>
      </c>
      <c r="AE90" s="118">
        <f>+VLOOKUP(B90,'Convocatoria Instrumental'!B98:AI255,30,0)</f>
        <v>0</v>
      </c>
      <c r="AF90" s="118">
        <f>+VLOOKUP(B90,'Convocatoria Instrumental'!B98:AI255,31,0)</f>
        <v>0</v>
      </c>
      <c r="AG90" s="118">
        <f>+VLOOKUP(B90,'Convocatoria Instrumental'!B98:AI255,32,0)</f>
        <v>0</v>
      </c>
      <c r="AH90" s="118">
        <f>+VLOOKUP(B90,'Convocatoria Instrumental'!B98:AI255,33,0)</f>
        <v>0</v>
      </c>
      <c r="AI90" s="118">
        <f>+VLOOKUP(B90,'Convocatoria Instrumental'!B98:AI255,34,0)</f>
        <v>0</v>
      </c>
    </row>
    <row r="91" spans="1:35" x14ac:dyDescent="0.25">
      <c r="A91" s="94">
        <f t="shared" si="1"/>
        <v>89</v>
      </c>
      <c r="B91" s="96" t="s">
        <v>418</v>
      </c>
      <c r="C91" s="98" t="s">
        <v>419</v>
      </c>
      <c r="D91" s="97" t="s">
        <v>420</v>
      </c>
      <c r="E91" s="94" t="s">
        <v>432</v>
      </c>
      <c r="F91" s="94" t="s">
        <v>440</v>
      </c>
      <c r="G91" s="94" t="s">
        <v>45</v>
      </c>
      <c r="H91" s="97">
        <v>6</v>
      </c>
      <c r="I91" s="118">
        <f>+VLOOKUP(B91,'Convocatoria Instrumental'!B99:AI256,8,0)</f>
        <v>0</v>
      </c>
      <c r="J91" s="118">
        <f>+VLOOKUP(B91,'Convocatoria Instrumental'!B99:AI256,9,0)</f>
        <v>0</v>
      </c>
      <c r="K91" s="118">
        <f>+VLOOKUP(B91,'Convocatoria Instrumental'!B99:AI256,10,0)</f>
        <v>0</v>
      </c>
      <c r="L91" s="118">
        <f>+VLOOKUP(B91,'Convocatoria Instrumental'!B99:AI256,11,0)</f>
        <v>0</v>
      </c>
      <c r="M91" s="118">
        <f>+VLOOKUP(B91,'Convocatoria Instrumental'!B99:AI256,12,0)</f>
        <v>0</v>
      </c>
      <c r="N91" s="118">
        <f>+VLOOKUP(B91,'Convocatoria Instrumental'!B99:AI256,13,0)</f>
        <v>0</v>
      </c>
      <c r="O91" s="118">
        <f>+VLOOKUP(B91,'Convocatoria Instrumental'!B99:AI256,14,0)</f>
        <v>0</v>
      </c>
      <c r="P91" s="118">
        <f>+VLOOKUP(B91,'Convocatoria Instrumental'!B99:AI256,15,0)</f>
        <v>0</v>
      </c>
      <c r="Q91" s="118">
        <f>+VLOOKUP(B91,'Convocatoria Instrumental'!B99:AI256,16,0)</f>
        <v>0</v>
      </c>
      <c r="R91" s="119">
        <f>+VLOOKUP(B91,'Convocatoria Instrumental'!B99:AI256,17,0)</f>
        <v>0</v>
      </c>
      <c r="S91" s="117">
        <f>+VLOOKUP(B91,'Convocatoria Instrumental'!B99:AI256,18,0)</f>
        <v>0</v>
      </c>
      <c r="T91" s="117">
        <f>+VLOOKUP(B91,'Convocatoria Instrumental'!B99:AI256,19,0)</f>
        <v>0</v>
      </c>
      <c r="U91" s="119">
        <f>+VLOOKUP(B91,'Convocatoria Instrumental'!B99:AI256,20,0)</f>
        <v>0</v>
      </c>
      <c r="V91" s="118">
        <f>+VLOOKUP(B91,'Convocatoria Instrumental'!B99:AI256,21,0)</f>
        <v>0</v>
      </c>
      <c r="W91" s="119">
        <f>+VLOOKUP(B91,'Convocatoria Instrumental'!B99:AI256,22,0)</f>
        <v>0</v>
      </c>
      <c r="X91" s="119">
        <f>+VLOOKUP(B91,'Convocatoria Instrumental'!B99:AI256,23,0)</f>
        <v>0</v>
      </c>
      <c r="Y91" s="118">
        <f>+VLOOKUP(B91,'Convocatoria Instrumental'!B99:AI256,24,0)</f>
        <v>0</v>
      </c>
      <c r="Z91" s="117">
        <f>+VLOOKUP(B91,'Convocatoria Instrumental'!B99:AI256,25,0)</f>
        <v>0</v>
      </c>
      <c r="AA91" s="117">
        <f>+VLOOKUP(B91,'Convocatoria Instrumental'!B99:AI256,26,0)</f>
        <v>0</v>
      </c>
      <c r="AB91" s="117">
        <f>+VLOOKUP(B91,'Convocatoria Instrumental'!B99:AI256,27,0)</f>
        <v>0</v>
      </c>
      <c r="AC91" s="118">
        <f>+VLOOKUP(B91,'Convocatoria Instrumental'!B99:AI256,28,0)</f>
        <v>0</v>
      </c>
      <c r="AD91" s="118">
        <f>+VLOOKUP(B91,'Convocatoria Instrumental'!B99:AI256,29,0)</f>
        <v>0</v>
      </c>
      <c r="AE91" s="118">
        <f>+VLOOKUP(B91,'Convocatoria Instrumental'!B99:AI256,30,0)</f>
        <v>0</v>
      </c>
      <c r="AF91" s="118">
        <f>+VLOOKUP(B91,'Convocatoria Instrumental'!B99:AI256,31,0)</f>
        <v>0</v>
      </c>
      <c r="AG91" s="118">
        <f>+VLOOKUP(B91,'Convocatoria Instrumental'!B99:AI256,32,0)</f>
        <v>0</v>
      </c>
      <c r="AH91" s="118">
        <f>+VLOOKUP(B91,'Convocatoria Instrumental'!B99:AI256,33,0)</f>
        <v>0</v>
      </c>
      <c r="AI91" s="118">
        <f>+VLOOKUP(B91,'Convocatoria Instrumental'!B99:AI256,34,0)</f>
        <v>0</v>
      </c>
    </row>
    <row r="92" spans="1:35" x14ac:dyDescent="0.25">
      <c r="A92" s="94">
        <f t="shared" si="1"/>
        <v>90</v>
      </c>
      <c r="B92" s="96" t="s">
        <v>421</v>
      </c>
      <c r="C92" s="98" t="s">
        <v>422</v>
      </c>
      <c r="D92" s="97" t="s">
        <v>219</v>
      </c>
      <c r="E92" s="94" t="s">
        <v>432</v>
      </c>
      <c r="F92" s="94" t="s">
        <v>440</v>
      </c>
      <c r="G92" s="94" t="s">
        <v>45</v>
      </c>
      <c r="H92" s="97">
        <v>3</v>
      </c>
      <c r="I92" s="118">
        <f>+VLOOKUP(B92,'Convocatoria Instrumental'!B100:AI257,8,0)</f>
        <v>0</v>
      </c>
      <c r="J92" s="118">
        <f>+VLOOKUP(B92,'Convocatoria Instrumental'!B100:AI257,9,0)</f>
        <v>0</v>
      </c>
      <c r="K92" s="118">
        <f>+VLOOKUP(B92,'Convocatoria Instrumental'!B100:AI257,10,0)</f>
        <v>0</v>
      </c>
      <c r="L92" s="118">
        <f>+VLOOKUP(B92,'Convocatoria Instrumental'!B100:AI257,11,0)</f>
        <v>0</v>
      </c>
      <c r="M92" s="118">
        <f>+VLOOKUP(B92,'Convocatoria Instrumental'!B100:AI257,12,0)</f>
        <v>0</v>
      </c>
      <c r="N92" s="118">
        <f>+VLOOKUP(B92,'Convocatoria Instrumental'!B100:AI257,13,0)</f>
        <v>0</v>
      </c>
      <c r="O92" s="118">
        <f>+VLOOKUP(B92,'Convocatoria Instrumental'!B100:AI257,14,0)</f>
        <v>0</v>
      </c>
      <c r="P92" s="118">
        <f>+VLOOKUP(B92,'Convocatoria Instrumental'!B100:AI257,15,0)</f>
        <v>0</v>
      </c>
      <c r="Q92" s="118">
        <f>+VLOOKUP(B92,'Convocatoria Instrumental'!B100:AI257,16,0)</f>
        <v>0</v>
      </c>
      <c r="R92" s="119">
        <f>+VLOOKUP(B92,'Convocatoria Instrumental'!B100:AI257,17,0)</f>
        <v>0</v>
      </c>
      <c r="S92" s="117">
        <f>+VLOOKUP(B92,'Convocatoria Instrumental'!B100:AI257,18,0)</f>
        <v>0</v>
      </c>
      <c r="T92" s="117">
        <f>+VLOOKUP(B92,'Convocatoria Instrumental'!B100:AI257,19,0)</f>
        <v>0</v>
      </c>
      <c r="U92" s="119">
        <f>+VLOOKUP(B92,'Convocatoria Instrumental'!B100:AI257,20,0)</f>
        <v>0</v>
      </c>
      <c r="V92" s="118">
        <f>+VLOOKUP(B92,'Convocatoria Instrumental'!B100:AI257,21,0)</f>
        <v>0</v>
      </c>
      <c r="W92" s="119">
        <f>+VLOOKUP(B92,'Convocatoria Instrumental'!B100:AI257,22,0)</f>
        <v>0</v>
      </c>
      <c r="X92" s="119">
        <f>+VLOOKUP(B92,'Convocatoria Instrumental'!B100:AI257,23,0)</f>
        <v>0</v>
      </c>
      <c r="Y92" s="118">
        <f>+VLOOKUP(B92,'Convocatoria Instrumental'!B100:AI257,24,0)</f>
        <v>0</v>
      </c>
      <c r="Z92" s="117">
        <f>+VLOOKUP(B92,'Convocatoria Instrumental'!B100:AI257,25,0)</f>
        <v>0</v>
      </c>
      <c r="AA92" s="117">
        <f>+VLOOKUP(B92,'Convocatoria Instrumental'!B100:AI257,26,0)</f>
        <v>0</v>
      </c>
      <c r="AB92" s="117">
        <f>+VLOOKUP(B92,'Convocatoria Instrumental'!B100:AI257,27,0)</f>
        <v>0</v>
      </c>
      <c r="AC92" s="118">
        <f>+VLOOKUP(B92,'Convocatoria Instrumental'!B100:AI257,28,0)</f>
        <v>0</v>
      </c>
      <c r="AD92" s="118">
        <f>+VLOOKUP(B92,'Convocatoria Instrumental'!B100:AI257,29,0)</f>
        <v>0</v>
      </c>
      <c r="AE92" s="118">
        <f>+VLOOKUP(B92,'Convocatoria Instrumental'!B100:AI257,30,0)</f>
        <v>0</v>
      </c>
      <c r="AF92" s="118">
        <f>+VLOOKUP(B92,'Convocatoria Instrumental'!B100:AI257,31,0)</f>
        <v>0</v>
      </c>
      <c r="AG92" s="118">
        <f>+VLOOKUP(B92,'Convocatoria Instrumental'!B100:AI257,32,0)</f>
        <v>0</v>
      </c>
      <c r="AH92" s="118">
        <f>+VLOOKUP(B92,'Convocatoria Instrumental'!B100:AI257,33,0)</f>
        <v>0</v>
      </c>
      <c r="AI92" s="118">
        <f>+VLOOKUP(B92,'Convocatoria Instrumental'!B100:AI257,34,0)</f>
        <v>0</v>
      </c>
    </row>
    <row r="93" spans="1:35" x14ac:dyDescent="0.25">
      <c r="A93" s="94">
        <f t="shared" si="1"/>
        <v>91</v>
      </c>
      <c r="B93" s="96" t="s">
        <v>423</v>
      </c>
      <c r="C93" s="98" t="s">
        <v>424</v>
      </c>
      <c r="D93" s="97" t="s">
        <v>425</v>
      </c>
      <c r="E93" s="94" t="s">
        <v>432</v>
      </c>
      <c r="F93" s="94" t="s">
        <v>440</v>
      </c>
      <c r="G93" s="94" t="s">
        <v>45</v>
      </c>
      <c r="H93" s="97">
        <v>8</v>
      </c>
      <c r="I93" s="118">
        <f>+VLOOKUP(B93,'Convocatoria Instrumental'!B101:AI258,8,0)</f>
        <v>0</v>
      </c>
      <c r="J93" s="118">
        <f>+VLOOKUP(B93,'Convocatoria Instrumental'!B101:AI258,9,0)</f>
        <v>0</v>
      </c>
      <c r="K93" s="118">
        <f>+VLOOKUP(B93,'Convocatoria Instrumental'!B101:AI258,10,0)</f>
        <v>0</v>
      </c>
      <c r="L93" s="118">
        <f>+VLOOKUP(B93,'Convocatoria Instrumental'!B101:AI258,11,0)</f>
        <v>0</v>
      </c>
      <c r="M93" s="118">
        <f>+VLOOKUP(B93,'Convocatoria Instrumental'!B101:AI258,12,0)</f>
        <v>0</v>
      </c>
      <c r="N93" s="118">
        <f>+VLOOKUP(B93,'Convocatoria Instrumental'!B101:AI258,13,0)</f>
        <v>0</v>
      </c>
      <c r="O93" s="118">
        <f>+VLOOKUP(B93,'Convocatoria Instrumental'!B101:AI258,14,0)</f>
        <v>0</v>
      </c>
      <c r="P93" s="118">
        <f>+VLOOKUP(B93,'Convocatoria Instrumental'!B101:AI258,15,0)</f>
        <v>0</v>
      </c>
      <c r="Q93" s="118">
        <f>+VLOOKUP(B93,'Convocatoria Instrumental'!B101:AI258,16,0)</f>
        <v>0</v>
      </c>
      <c r="R93" s="119">
        <f>+VLOOKUP(B93,'Convocatoria Instrumental'!B101:AI258,17,0)</f>
        <v>0</v>
      </c>
      <c r="S93" s="117">
        <f>+VLOOKUP(B93,'Convocatoria Instrumental'!B101:AI258,18,0)</f>
        <v>0</v>
      </c>
      <c r="T93" s="117">
        <f>+VLOOKUP(B93,'Convocatoria Instrumental'!B101:AI258,19,0)</f>
        <v>0</v>
      </c>
      <c r="U93" s="119">
        <f>+VLOOKUP(B93,'Convocatoria Instrumental'!B101:AI258,20,0)</f>
        <v>0</v>
      </c>
      <c r="V93" s="118">
        <f>+VLOOKUP(B93,'Convocatoria Instrumental'!B101:AI258,21,0)</f>
        <v>0</v>
      </c>
      <c r="W93" s="119">
        <f>+VLOOKUP(B93,'Convocatoria Instrumental'!B101:AI258,22,0)</f>
        <v>0</v>
      </c>
      <c r="X93" s="119">
        <f>+VLOOKUP(B93,'Convocatoria Instrumental'!B101:AI258,23,0)</f>
        <v>0</v>
      </c>
      <c r="Y93" s="118">
        <f>+VLOOKUP(B93,'Convocatoria Instrumental'!B101:AI258,24,0)</f>
        <v>0</v>
      </c>
      <c r="Z93" s="117">
        <f>+VLOOKUP(B93,'Convocatoria Instrumental'!B101:AI258,25,0)</f>
        <v>0</v>
      </c>
      <c r="AA93" s="117">
        <f>+VLOOKUP(B93,'Convocatoria Instrumental'!B101:AI258,26,0)</f>
        <v>0</v>
      </c>
      <c r="AB93" s="117">
        <f>+VLOOKUP(B93,'Convocatoria Instrumental'!B101:AI258,27,0)</f>
        <v>0</v>
      </c>
      <c r="AC93" s="118">
        <f>+VLOOKUP(B93,'Convocatoria Instrumental'!B101:AI258,28,0)</f>
        <v>0</v>
      </c>
      <c r="AD93" s="118">
        <f>+VLOOKUP(B93,'Convocatoria Instrumental'!B101:AI258,29,0)</f>
        <v>0</v>
      </c>
      <c r="AE93" s="118">
        <f>+VLOOKUP(B93,'Convocatoria Instrumental'!B101:AI258,30,0)</f>
        <v>0</v>
      </c>
      <c r="AF93" s="118">
        <f>+VLOOKUP(B93,'Convocatoria Instrumental'!B101:AI258,31,0)</f>
        <v>0</v>
      </c>
      <c r="AG93" s="118">
        <f>+VLOOKUP(B93,'Convocatoria Instrumental'!B101:AI258,32,0)</f>
        <v>0</v>
      </c>
      <c r="AH93" s="118">
        <f>+VLOOKUP(B93,'Convocatoria Instrumental'!B101:AI258,33,0)</f>
        <v>0</v>
      </c>
      <c r="AI93" s="118">
        <f>+VLOOKUP(B93,'Convocatoria Instrumental'!B101:AI258,34,0)</f>
        <v>0</v>
      </c>
    </row>
    <row r="94" spans="1:35" ht="60" x14ac:dyDescent="0.25">
      <c r="A94" s="94">
        <f t="shared" si="1"/>
        <v>92</v>
      </c>
      <c r="B94" s="96" t="s">
        <v>426</v>
      </c>
      <c r="C94" s="96" t="s">
        <v>427</v>
      </c>
      <c r="D94" s="97" t="s">
        <v>200</v>
      </c>
      <c r="E94" s="94" t="s">
        <v>432</v>
      </c>
      <c r="F94" s="94" t="s">
        <v>440</v>
      </c>
      <c r="G94" s="94" t="s">
        <v>45</v>
      </c>
      <c r="H94" s="97">
        <v>6</v>
      </c>
      <c r="I94" s="118">
        <f>+VLOOKUP(B94,'Convocatoria Instrumental'!B102:AI259,8,0)</f>
        <v>0</v>
      </c>
      <c r="J94" s="118">
        <f>+VLOOKUP(B94,'Convocatoria Instrumental'!B102:AI259,9,0)</f>
        <v>0</v>
      </c>
      <c r="K94" s="118">
        <f>+VLOOKUP(B94,'Convocatoria Instrumental'!B102:AI259,10,0)</f>
        <v>0</v>
      </c>
      <c r="L94" s="118">
        <f>+VLOOKUP(B94,'Convocatoria Instrumental'!B102:AI259,11,0)</f>
        <v>0</v>
      </c>
      <c r="M94" s="118">
        <f>+VLOOKUP(B94,'Convocatoria Instrumental'!B102:AI259,12,0)</f>
        <v>0</v>
      </c>
      <c r="N94" s="118">
        <f>+VLOOKUP(B94,'Convocatoria Instrumental'!B102:AI259,13,0)</f>
        <v>0</v>
      </c>
      <c r="O94" s="118">
        <f>+VLOOKUP(B94,'Convocatoria Instrumental'!B102:AI259,14,0)</f>
        <v>0</v>
      </c>
      <c r="P94" s="118">
        <f>+VLOOKUP(B94,'Convocatoria Instrumental'!B102:AI259,15,0)</f>
        <v>0</v>
      </c>
      <c r="Q94" s="118">
        <f>+VLOOKUP(B94,'Convocatoria Instrumental'!B102:AI259,16,0)</f>
        <v>0</v>
      </c>
      <c r="R94" s="119">
        <f>+VLOOKUP(B94,'Convocatoria Instrumental'!B102:AI259,17,0)</f>
        <v>0</v>
      </c>
      <c r="S94" s="117">
        <f>+VLOOKUP(B94,'Convocatoria Instrumental'!B102:AI259,18,0)</f>
        <v>0</v>
      </c>
      <c r="T94" s="117">
        <f>+VLOOKUP(B94,'Convocatoria Instrumental'!B102:AI259,19,0)</f>
        <v>0</v>
      </c>
      <c r="U94" s="119">
        <f>+VLOOKUP(B94,'Convocatoria Instrumental'!B102:AI259,20,0)</f>
        <v>0</v>
      </c>
      <c r="V94" s="118">
        <f>+VLOOKUP(B94,'Convocatoria Instrumental'!B102:AI259,21,0)</f>
        <v>0</v>
      </c>
      <c r="W94" s="119">
        <f>+VLOOKUP(B94,'Convocatoria Instrumental'!B102:AI259,22,0)</f>
        <v>0</v>
      </c>
      <c r="X94" s="119">
        <f>+VLOOKUP(B94,'Convocatoria Instrumental'!B102:AI259,23,0)</f>
        <v>0</v>
      </c>
      <c r="Y94" s="118">
        <f>+VLOOKUP(B94,'Convocatoria Instrumental'!B102:AI259,24,0)</f>
        <v>0</v>
      </c>
      <c r="Z94" s="117">
        <f>+VLOOKUP(B94,'Convocatoria Instrumental'!B102:AI259,25,0)</f>
        <v>0</v>
      </c>
      <c r="AA94" s="117">
        <f>+VLOOKUP(B94,'Convocatoria Instrumental'!B102:AI259,26,0)</f>
        <v>0</v>
      </c>
      <c r="AB94" s="117">
        <f>+VLOOKUP(B94,'Convocatoria Instrumental'!B102:AI259,27,0)</f>
        <v>0</v>
      </c>
      <c r="AC94" s="118">
        <f>+VLOOKUP(B94,'Convocatoria Instrumental'!B102:AI259,28,0)</f>
        <v>0</v>
      </c>
      <c r="AD94" s="118">
        <f>+VLOOKUP(B94,'Convocatoria Instrumental'!B102:AI259,29,0)</f>
        <v>0</v>
      </c>
      <c r="AE94" s="118">
        <f>+VLOOKUP(B94,'Convocatoria Instrumental'!B102:AI259,30,0)</f>
        <v>0</v>
      </c>
      <c r="AF94" s="118">
        <f>+VLOOKUP(B94,'Convocatoria Instrumental'!B102:AI259,31,0)</f>
        <v>0</v>
      </c>
      <c r="AG94" s="118">
        <f>+VLOOKUP(B94,'Convocatoria Instrumental'!B102:AI259,32,0)</f>
        <v>0</v>
      </c>
      <c r="AH94" s="118">
        <f>+VLOOKUP(B94,'Convocatoria Instrumental'!B102:AI259,33,0)</f>
        <v>0</v>
      </c>
      <c r="AI94" s="118">
        <f>+VLOOKUP(B94,'Convocatoria Instrumental'!B102:AI259,34,0)</f>
        <v>0</v>
      </c>
    </row>
    <row r="95" spans="1:35" ht="24" x14ac:dyDescent="0.25">
      <c r="A95" s="94">
        <f t="shared" si="1"/>
        <v>93</v>
      </c>
      <c r="B95" s="96" t="s">
        <v>428</v>
      </c>
      <c r="C95" s="98" t="s">
        <v>429</v>
      </c>
      <c r="D95" s="97" t="s">
        <v>216</v>
      </c>
      <c r="E95" s="94" t="s">
        <v>432</v>
      </c>
      <c r="F95" s="94" t="s">
        <v>440</v>
      </c>
      <c r="G95" s="94" t="s">
        <v>45</v>
      </c>
      <c r="H95" s="97">
        <v>4</v>
      </c>
      <c r="I95" s="118">
        <f>+VLOOKUP(B95,'Convocatoria Instrumental'!B103:AI260,8,0)</f>
        <v>0</v>
      </c>
      <c r="J95" s="118">
        <f>+VLOOKUP(B95,'Convocatoria Instrumental'!B103:AI260,9,0)</f>
        <v>0</v>
      </c>
      <c r="K95" s="118">
        <f>+VLOOKUP(B95,'Convocatoria Instrumental'!B103:AI260,10,0)</f>
        <v>0</v>
      </c>
      <c r="L95" s="118">
        <f>+VLOOKUP(B95,'Convocatoria Instrumental'!B103:AI260,11,0)</f>
        <v>0</v>
      </c>
      <c r="M95" s="118">
        <f>+VLOOKUP(B95,'Convocatoria Instrumental'!B103:AI260,12,0)</f>
        <v>0</v>
      </c>
      <c r="N95" s="118">
        <f>+VLOOKUP(B95,'Convocatoria Instrumental'!B103:AI260,13,0)</f>
        <v>0</v>
      </c>
      <c r="O95" s="118">
        <f>+VLOOKUP(B95,'Convocatoria Instrumental'!B103:AI260,14,0)</f>
        <v>0</v>
      </c>
      <c r="P95" s="118">
        <f>+VLOOKUP(B95,'Convocatoria Instrumental'!B103:AI260,15,0)</f>
        <v>0</v>
      </c>
      <c r="Q95" s="118">
        <f>+VLOOKUP(B95,'Convocatoria Instrumental'!B103:AI260,16,0)</f>
        <v>0</v>
      </c>
      <c r="R95" s="119">
        <f>+VLOOKUP(B95,'Convocatoria Instrumental'!B103:AI260,17,0)</f>
        <v>0</v>
      </c>
      <c r="S95" s="117">
        <f>+VLOOKUP(B95,'Convocatoria Instrumental'!B103:AI260,18,0)</f>
        <v>0</v>
      </c>
      <c r="T95" s="117">
        <f>+VLOOKUP(B95,'Convocatoria Instrumental'!B103:AI260,19,0)</f>
        <v>0</v>
      </c>
      <c r="U95" s="119">
        <f>+VLOOKUP(B95,'Convocatoria Instrumental'!B103:AI260,20,0)</f>
        <v>0</v>
      </c>
      <c r="V95" s="118">
        <f>+VLOOKUP(B95,'Convocatoria Instrumental'!B103:AI260,21,0)</f>
        <v>0</v>
      </c>
      <c r="W95" s="119">
        <f>+VLOOKUP(B95,'Convocatoria Instrumental'!B103:AI260,22,0)</f>
        <v>0</v>
      </c>
      <c r="X95" s="119">
        <f>+VLOOKUP(B95,'Convocatoria Instrumental'!B103:AI260,23,0)</f>
        <v>0</v>
      </c>
      <c r="Y95" s="118">
        <f>+VLOOKUP(B95,'Convocatoria Instrumental'!B103:AI260,24,0)</f>
        <v>0</v>
      </c>
      <c r="Z95" s="117">
        <f>+VLOOKUP(B95,'Convocatoria Instrumental'!B103:AI260,25,0)</f>
        <v>0</v>
      </c>
      <c r="AA95" s="117">
        <f>+VLOOKUP(B95,'Convocatoria Instrumental'!B103:AI260,26,0)</f>
        <v>0</v>
      </c>
      <c r="AB95" s="117">
        <f>+VLOOKUP(B95,'Convocatoria Instrumental'!B103:AI260,27,0)</f>
        <v>0</v>
      </c>
      <c r="AC95" s="118">
        <f>+VLOOKUP(B95,'Convocatoria Instrumental'!B103:AI260,28,0)</f>
        <v>0</v>
      </c>
      <c r="AD95" s="118">
        <f>+VLOOKUP(B95,'Convocatoria Instrumental'!B103:AI260,29,0)</f>
        <v>0</v>
      </c>
      <c r="AE95" s="118">
        <f>+VLOOKUP(B95,'Convocatoria Instrumental'!B103:AI260,30,0)</f>
        <v>0</v>
      </c>
      <c r="AF95" s="118">
        <f>+VLOOKUP(B95,'Convocatoria Instrumental'!B103:AI260,31,0)</f>
        <v>0</v>
      </c>
      <c r="AG95" s="118">
        <f>+VLOOKUP(B95,'Convocatoria Instrumental'!B103:AI260,32,0)</f>
        <v>0</v>
      </c>
      <c r="AH95" s="118">
        <f>+VLOOKUP(B95,'Convocatoria Instrumental'!B103:AI260,33,0)</f>
        <v>0</v>
      </c>
      <c r="AI95" s="118">
        <f>+VLOOKUP(B95,'Convocatoria Instrumental'!B103:AI260,34,0)</f>
        <v>0</v>
      </c>
    </row>
    <row r="96" spans="1:35" ht="24" x14ac:dyDescent="0.25">
      <c r="A96" s="94">
        <f t="shared" si="1"/>
        <v>94</v>
      </c>
      <c r="B96" s="96" t="s">
        <v>433</v>
      </c>
      <c r="C96" s="98" t="s">
        <v>430</v>
      </c>
      <c r="D96" s="97" t="s">
        <v>431</v>
      </c>
      <c r="E96" s="94" t="s">
        <v>432</v>
      </c>
      <c r="F96" s="94" t="s">
        <v>440</v>
      </c>
      <c r="G96" s="94" t="s">
        <v>45</v>
      </c>
      <c r="H96" s="97">
        <v>6</v>
      </c>
      <c r="I96" s="118">
        <f>+VLOOKUP(B96,'Convocatoria Instrumental'!B104:AI261,8,0)</f>
        <v>0</v>
      </c>
      <c r="J96" s="118">
        <f>+VLOOKUP(B96,'Convocatoria Instrumental'!B104:AI261,9,0)</f>
        <v>0</v>
      </c>
      <c r="K96" s="118">
        <f>+VLOOKUP(B96,'Convocatoria Instrumental'!B104:AI261,10,0)</f>
        <v>0</v>
      </c>
      <c r="L96" s="118">
        <f>+VLOOKUP(B96,'Convocatoria Instrumental'!B104:AI261,11,0)</f>
        <v>0</v>
      </c>
      <c r="M96" s="118">
        <f>+VLOOKUP(B96,'Convocatoria Instrumental'!B104:AI261,12,0)</f>
        <v>0</v>
      </c>
      <c r="N96" s="118">
        <f>+VLOOKUP(B96,'Convocatoria Instrumental'!B104:AI261,13,0)</f>
        <v>0</v>
      </c>
      <c r="O96" s="118">
        <f>+VLOOKUP(B96,'Convocatoria Instrumental'!B104:AI261,14,0)</f>
        <v>0</v>
      </c>
      <c r="P96" s="118">
        <f>+VLOOKUP(B96,'Convocatoria Instrumental'!B104:AI261,15,0)</f>
        <v>0</v>
      </c>
      <c r="Q96" s="118">
        <f>+VLOOKUP(B96,'Convocatoria Instrumental'!B104:AI261,16,0)</f>
        <v>0</v>
      </c>
      <c r="R96" s="119">
        <f>+VLOOKUP(B96,'Convocatoria Instrumental'!B104:AI261,17,0)</f>
        <v>0</v>
      </c>
      <c r="S96" s="117">
        <f>+VLOOKUP(B96,'Convocatoria Instrumental'!B104:AI261,18,0)</f>
        <v>0</v>
      </c>
      <c r="T96" s="117">
        <f>+VLOOKUP(B96,'Convocatoria Instrumental'!B104:AI261,19,0)</f>
        <v>0</v>
      </c>
      <c r="U96" s="119">
        <f>+VLOOKUP(B96,'Convocatoria Instrumental'!B104:AI261,20,0)</f>
        <v>0</v>
      </c>
      <c r="V96" s="118">
        <f>+VLOOKUP(B96,'Convocatoria Instrumental'!B104:AI261,21,0)</f>
        <v>0</v>
      </c>
      <c r="W96" s="119">
        <f>+VLOOKUP(B96,'Convocatoria Instrumental'!B104:AI261,22,0)</f>
        <v>0</v>
      </c>
      <c r="X96" s="119">
        <f>+VLOOKUP(B96,'Convocatoria Instrumental'!B104:AI261,23,0)</f>
        <v>0</v>
      </c>
      <c r="Y96" s="118">
        <f>+VLOOKUP(B96,'Convocatoria Instrumental'!B104:AI261,24,0)</f>
        <v>0</v>
      </c>
      <c r="Z96" s="117">
        <f>+VLOOKUP(B96,'Convocatoria Instrumental'!B104:AI261,25,0)</f>
        <v>0</v>
      </c>
      <c r="AA96" s="117">
        <f>+VLOOKUP(B96,'Convocatoria Instrumental'!B104:AI261,26,0)</f>
        <v>0</v>
      </c>
      <c r="AB96" s="117">
        <f>+VLOOKUP(B96,'Convocatoria Instrumental'!B104:AI261,27,0)</f>
        <v>0</v>
      </c>
      <c r="AC96" s="118">
        <f>+VLOOKUP(B96,'Convocatoria Instrumental'!B104:AI261,28,0)</f>
        <v>0</v>
      </c>
      <c r="AD96" s="118">
        <f>+VLOOKUP(B96,'Convocatoria Instrumental'!B104:AI261,29,0)</f>
        <v>0</v>
      </c>
      <c r="AE96" s="118">
        <f>+VLOOKUP(B96,'Convocatoria Instrumental'!B104:AI261,30,0)</f>
        <v>0</v>
      </c>
      <c r="AF96" s="118">
        <f>+VLOOKUP(B96,'Convocatoria Instrumental'!B104:AI261,31,0)</f>
        <v>0</v>
      </c>
      <c r="AG96" s="118">
        <f>+VLOOKUP(B96,'Convocatoria Instrumental'!B104:AI261,32,0)</f>
        <v>0</v>
      </c>
      <c r="AH96" s="118">
        <f>+VLOOKUP(B96,'Convocatoria Instrumental'!B104:AI261,33,0)</f>
        <v>0</v>
      </c>
      <c r="AI96" s="118">
        <f>+VLOOKUP(B96,'Convocatoria Instrumental'!B104:AI261,34,0)</f>
        <v>0</v>
      </c>
    </row>
    <row r="97" spans="1:35" ht="24" x14ac:dyDescent="0.25">
      <c r="A97" s="94">
        <f t="shared" si="1"/>
        <v>95</v>
      </c>
      <c r="B97" s="96" t="s">
        <v>349</v>
      </c>
      <c r="C97" s="98" t="s">
        <v>350</v>
      </c>
      <c r="D97" s="99" t="s">
        <v>214</v>
      </c>
      <c r="E97" s="94" t="s">
        <v>360</v>
      </c>
      <c r="F97" s="94" t="s">
        <v>440</v>
      </c>
      <c r="G97" s="94" t="s">
        <v>45</v>
      </c>
      <c r="H97" s="99">
        <v>4</v>
      </c>
      <c r="I97" s="118">
        <f>+VLOOKUP(B97,'Convocatoria Instrumental'!B105:AI262,8,0)</f>
        <v>0</v>
      </c>
      <c r="J97" s="118">
        <f>+VLOOKUP(B97,'Convocatoria Instrumental'!B105:AI262,9,0)</f>
        <v>0</v>
      </c>
      <c r="K97" s="118">
        <f>+VLOOKUP(B97,'Convocatoria Instrumental'!B105:AI262,10,0)</f>
        <v>0</v>
      </c>
      <c r="L97" s="118">
        <f>+VLOOKUP(B97,'Convocatoria Instrumental'!B105:AI262,11,0)</f>
        <v>0</v>
      </c>
      <c r="M97" s="118">
        <f>+VLOOKUP(B97,'Convocatoria Instrumental'!B105:AI262,12,0)</f>
        <v>0</v>
      </c>
      <c r="N97" s="118">
        <f>+VLOOKUP(B97,'Convocatoria Instrumental'!B105:AI262,13,0)</f>
        <v>0</v>
      </c>
      <c r="O97" s="118">
        <f>+VLOOKUP(B97,'Convocatoria Instrumental'!B105:AI262,14,0)</f>
        <v>0</v>
      </c>
      <c r="P97" s="118">
        <f>+VLOOKUP(B97,'Convocatoria Instrumental'!B105:AI262,15,0)</f>
        <v>0</v>
      </c>
      <c r="Q97" s="118">
        <f>+VLOOKUP(B97,'Convocatoria Instrumental'!B105:AI262,16,0)</f>
        <v>0</v>
      </c>
      <c r="R97" s="119">
        <f>+VLOOKUP(B97,'Convocatoria Instrumental'!B105:AI262,17,0)</f>
        <v>0</v>
      </c>
      <c r="S97" s="117">
        <f>+VLOOKUP(B97,'Convocatoria Instrumental'!B105:AI262,18,0)</f>
        <v>0</v>
      </c>
      <c r="T97" s="117">
        <f>+VLOOKUP(B97,'Convocatoria Instrumental'!B105:AI262,19,0)</f>
        <v>0</v>
      </c>
      <c r="U97" s="119">
        <f>+VLOOKUP(B97,'Convocatoria Instrumental'!B105:AI262,20,0)</f>
        <v>0</v>
      </c>
      <c r="V97" s="118">
        <f>+VLOOKUP(B97,'Convocatoria Instrumental'!B105:AI262,21,0)</f>
        <v>0</v>
      </c>
      <c r="W97" s="119">
        <f>+VLOOKUP(B97,'Convocatoria Instrumental'!B105:AI262,22,0)</f>
        <v>0</v>
      </c>
      <c r="X97" s="119">
        <f>+VLOOKUP(B97,'Convocatoria Instrumental'!B105:AI262,23,0)</f>
        <v>0</v>
      </c>
      <c r="Y97" s="118">
        <f>+VLOOKUP(B97,'Convocatoria Instrumental'!B105:AI262,24,0)</f>
        <v>0</v>
      </c>
      <c r="Z97" s="117">
        <f>+VLOOKUP(B97,'Convocatoria Instrumental'!B105:AI262,25,0)</f>
        <v>0</v>
      </c>
      <c r="AA97" s="117">
        <f>+VLOOKUP(B97,'Convocatoria Instrumental'!B105:AI262,26,0)</f>
        <v>0</v>
      </c>
      <c r="AB97" s="117">
        <f>+VLOOKUP(B97,'Convocatoria Instrumental'!B105:AI262,27,0)</f>
        <v>0</v>
      </c>
      <c r="AC97" s="118">
        <f>+VLOOKUP(B97,'Convocatoria Instrumental'!B105:AI262,28,0)</f>
        <v>0</v>
      </c>
      <c r="AD97" s="118">
        <f>+VLOOKUP(B97,'Convocatoria Instrumental'!B105:AI262,29,0)</f>
        <v>0</v>
      </c>
      <c r="AE97" s="118">
        <f>+VLOOKUP(B97,'Convocatoria Instrumental'!B105:AI262,30,0)</f>
        <v>0</v>
      </c>
      <c r="AF97" s="118">
        <f>+VLOOKUP(B97,'Convocatoria Instrumental'!B105:AI262,31,0)</f>
        <v>0</v>
      </c>
      <c r="AG97" s="118">
        <f>+VLOOKUP(B97,'Convocatoria Instrumental'!B105:AI262,32,0)</f>
        <v>0</v>
      </c>
      <c r="AH97" s="118">
        <f>+VLOOKUP(B97,'Convocatoria Instrumental'!B105:AI262,33,0)</f>
        <v>0</v>
      </c>
      <c r="AI97" s="118">
        <f>+VLOOKUP(B97,'Convocatoria Instrumental'!B105:AI262,34,0)</f>
        <v>0</v>
      </c>
    </row>
    <row r="98" spans="1:35" ht="24" x14ac:dyDescent="0.25">
      <c r="A98" s="94">
        <f t="shared" si="1"/>
        <v>96</v>
      </c>
      <c r="B98" s="96" t="s">
        <v>351</v>
      </c>
      <c r="C98" s="98" t="s">
        <v>352</v>
      </c>
      <c r="D98" s="99" t="s">
        <v>353</v>
      </c>
      <c r="E98" s="94" t="s">
        <v>360</v>
      </c>
      <c r="F98" s="94" t="s">
        <v>440</v>
      </c>
      <c r="G98" s="94" t="s">
        <v>45</v>
      </c>
      <c r="H98" s="99">
        <v>4</v>
      </c>
      <c r="I98" s="118">
        <f>+VLOOKUP(B98,'Convocatoria Instrumental'!B106:AI263,8,0)</f>
        <v>0</v>
      </c>
      <c r="J98" s="118">
        <f>+VLOOKUP(B98,'Convocatoria Instrumental'!B106:AI263,9,0)</f>
        <v>0</v>
      </c>
      <c r="K98" s="118">
        <f>+VLOOKUP(B98,'Convocatoria Instrumental'!B106:AI263,10,0)</f>
        <v>0</v>
      </c>
      <c r="L98" s="118">
        <f>+VLOOKUP(B98,'Convocatoria Instrumental'!B106:AI263,11,0)</f>
        <v>0</v>
      </c>
      <c r="M98" s="118">
        <f>+VLOOKUP(B98,'Convocatoria Instrumental'!B106:AI263,12,0)</f>
        <v>0</v>
      </c>
      <c r="N98" s="118">
        <f>+VLOOKUP(B98,'Convocatoria Instrumental'!B106:AI263,13,0)</f>
        <v>0</v>
      </c>
      <c r="O98" s="118">
        <f>+VLOOKUP(B98,'Convocatoria Instrumental'!B106:AI263,14,0)</f>
        <v>0</v>
      </c>
      <c r="P98" s="118">
        <f>+VLOOKUP(B98,'Convocatoria Instrumental'!B106:AI263,15,0)</f>
        <v>0</v>
      </c>
      <c r="Q98" s="118">
        <f>+VLOOKUP(B98,'Convocatoria Instrumental'!B106:AI263,16,0)</f>
        <v>0</v>
      </c>
      <c r="R98" s="119">
        <f>+VLOOKUP(B98,'Convocatoria Instrumental'!B106:AI263,17,0)</f>
        <v>0</v>
      </c>
      <c r="S98" s="117">
        <f>+VLOOKUP(B98,'Convocatoria Instrumental'!B106:AI263,18,0)</f>
        <v>0</v>
      </c>
      <c r="T98" s="117">
        <f>+VLOOKUP(B98,'Convocatoria Instrumental'!B106:AI263,19,0)</f>
        <v>0</v>
      </c>
      <c r="U98" s="119">
        <f>+VLOOKUP(B98,'Convocatoria Instrumental'!B106:AI263,20,0)</f>
        <v>0</v>
      </c>
      <c r="V98" s="118">
        <f>+VLOOKUP(B98,'Convocatoria Instrumental'!B106:AI263,21,0)</f>
        <v>0</v>
      </c>
      <c r="W98" s="119">
        <f>+VLOOKUP(B98,'Convocatoria Instrumental'!B106:AI263,22,0)</f>
        <v>0</v>
      </c>
      <c r="X98" s="119">
        <f>+VLOOKUP(B98,'Convocatoria Instrumental'!B106:AI263,23,0)</f>
        <v>0</v>
      </c>
      <c r="Y98" s="118">
        <f>+VLOOKUP(B98,'Convocatoria Instrumental'!B106:AI263,24,0)</f>
        <v>0</v>
      </c>
      <c r="Z98" s="117">
        <f>+VLOOKUP(B98,'Convocatoria Instrumental'!B106:AI263,25,0)</f>
        <v>0</v>
      </c>
      <c r="AA98" s="117">
        <f>+VLOOKUP(B98,'Convocatoria Instrumental'!B106:AI263,26,0)</f>
        <v>0</v>
      </c>
      <c r="AB98" s="117">
        <f>+VLOOKUP(B98,'Convocatoria Instrumental'!B106:AI263,27,0)</f>
        <v>0</v>
      </c>
      <c r="AC98" s="118">
        <f>+VLOOKUP(B98,'Convocatoria Instrumental'!B106:AI263,28,0)</f>
        <v>0</v>
      </c>
      <c r="AD98" s="118">
        <f>+VLOOKUP(B98,'Convocatoria Instrumental'!B106:AI263,29,0)</f>
        <v>0</v>
      </c>
      <c r="AE98" s="118">
        <f>+VLOOKUP(B98,'Convocatoria Instrumental'!B106:AI263,30,0)</f>
        <v>0</v>
      </c>
      <c r="AF98" s="118">
        <f>+VLOOKUP(B98,'Convocatoria Instrumental'!B106:AI263,31,0)</f>
        <v>0</v>
      </c>
      <c r="AG98" s="118">
        <f>+VLOOKUP(B98,'Convocatoria Instrumental'!B106:AI263,32,0)</f>
        <v>0</v>
      </c>
      <c r="AH98" s="118">
        <f>+VLOOKUP(B98,'Convocatoria Instrumental'!B106:AI263,33,0)</f>
        <v>0</v>
      </c>
      <c r="AI98" s="118">
        <f>+VLOOKUP(B98,'Convocatoria Instrumental'!B106:AI263,34,0)</f>
        <v>0</v>
      </c>
    </row>
    <row r="99" spans="1:35" x14ac:dyDescent="0.25">
      <c r="A99" s="94">
        <f t="shared" si="1"/>
        <v>97</v>
      </c>
      <c r="B99" s="96" t="s">
        <v>354</v>
      </c>
      <c r="C99" s="98" t="s">
        <v>355</v>
      </c>
      <c r="D99" s="99" t="s">
        <v>356</v>
      </c>
      <c r="E99" s="94" t="s">
        <v>360</v>
      </c>
      <c r="F99" s="94" t="s">
        <v>440</v>
      </c>
      <c r="G99" s="94" t="s">
        <v>45</v>
      </c>
      <c r="H99" s="99">
        <v>8</v>
      </c>
      <c r="I99" s="118">
        <f>+VLOOKUP(B99,'Convocatoria Instrumental'!B107:AI264,8,0)</f>
        <v>0</v>
      </c>
      <c r="J99" s="118">
        <f>+VLOOKUP(B99,'Convocatoria Instrumental'!B107:AI264,9,0)</f>
        <v>0</v>
      </c>
      <c r="K99" s="118">
        <f>+VLOOKUP(B99,'Convocatoria Instrumental'!B107:AI264,10,0)</f>
        <v>0</v>
      </c>
      <c r="L99" s="118">
        <f>+VLOOKUP(B99,'Convocatoria Instrumental'!B107:AI264,11,0)</f>
        <v>0</v>
      </c>
      <c r="M99" s="118">
        <f>+VLOOKUP(B99,'Convocatoria Instrumental'!B107:AI264,12,0)</f>
        <v>0</v>
      </c>
      <c r="N99" s="118">
        <f>+VLOOKUP(B99,'Convocatoria Instrumental'!B107:AI264,13,0)</f>
        <v>0</v>
      </c>
      <c r="O99" s="118">
        <f>+VLOOKUP(B99,'Convocatoria Instrumental'!B107:AI264,14,0)</f>
        <v>0</v>
      </c>
      <c r="P99" s="118">
        <f>+VLOOKUP(B99,'Convocatoria Instrumental'!B107:AI264,15,0)</f>
        <v>0</v>
      </c>
      <c r="Q99" s="118">
        <f>+VLOOKUP(B99,'Convocatoria Instrumental'!B107:AI264,16,0)</f>
        <v>0</v>
      </c>
      <c r="R99" s="119">
        <f>+VLOOKUP(B99,'Convocatoria Instrumental'!B107:AI264,17,0)</f>
        <v>0</v>
      </c>
      <c r="S99" s="117">
        <f>+VLOOKUP(B99,'Convocatoria Instrumental'!B107:AI264,18,0)</f>
        <v>0</v>
      </c>
      <c r="T99" s="117">
        <f>+VLOOKUP(B99,'Convocatoria Instrumental'!B107:AI264,19,0)</f>
        <v>0</v>
      </c>
      <c r="U99" s="119">
        <f>+VLOOKUP(B99,'Convocatoria Instrumental'!B107:AI264,20,0)</f>
        <v>0</v>
      </c>
      <c r="V99" s="118">
        <f>+VLOOKUP(B99,'Convocatoria Instrumental'!B107:AI264,21,0)</f>
        <v>0</v>
      </c>
      <c r="W99" s="119">
        <f>+VLOOKUP(B99,'Convocatoria Instrumental'!B107:AI264,22,0)</f>
        <v>0</v>
      </c>
      <c r="X99" s="119">
        <f>+VLOOKUP(B99,'Convocatoria Instrumental'!B107:AI264,23,0)</f>
        <v>0</v>
      </c>
      <c r="Y99" s="118">
        <f>+VLOOKUP(B99,'Convocatoria Instrumental'!B107:AI264,24,0)</f>
        <v>0</v>
      </c>
      <c r="Z99" s="117">
        <f>+VLOOKUP(B99,'Convocatoria Instrumental'!B107:AI264,25,0)</f>
        <v>0</v>
      </c>
      <c r="AA99" s="117">
        <f>+VLOOKUP(B99,'Convocatoria Instrumental'!B107:AI264,26,0)</f>
        <v>0</v>
      </c>
      <c r="AB99" s="117">
        <f>+VLOOKUP(B99,'Convocatoria Instrumental'!B107:AI264,27,0)</f>
        <v>0</v>
      </c>
      <c r="AC99" s="118">
        <f>+VLOOKUP(B99,'Convocatoria Instrumental'!B107:AI264,28,0)</f>
        <v>0</v>
      </c>
      <c r="AD99" s="118">
        <f>+VLOOKUP(B99,'Convocatoria Instrumental'!B107:AI264,29,0)</f>
        <v>0</v>
      </c>
      <c r="AE99" s="118">
        <f>+VLOOKUP(B99,'Convocatoria Instrumental'!B107:AI264,30,0)</f>
        <v>0</v>
      </c>
      <c r="AF99" s="118">
        <f>+VLOOKUP(B99,'Convocatoria Instrumental'!B107:AI264,31,0)</f>
        <v>0</v>
      </c>
      <c r="AG99" s="118">
        <f>+VLOOKUP(B99,'Convocatoria Instrumental'!B107:AI264,32,0)</f>
        <v>0</v>
      </c>
      <c r="AH99" s="118">
        <f>+VLOOKUP(B99,'Convocatoria Instrumental'!B107:AI264,33,0)</f>
        <v>0</v>
      </c>
      <c r="AI99" s="118">
        <f>+VLOOKUP(B99,'Convocatoria Instrumental'!B107:AI264,34,0)</f>
        <v>0</v>
      </c>
    </row>
    <row r="100" spans="1:35" ht="24" x14ac:dyDescent="0.25">
      <c r="A100" s="94">
        <f t="shared" si="1"/>
        <v>98</v>
      </c>
      <c r="B100" s="95" t="s">
        <v>357</v>
      </c>
      <c r="C100" s="98" t="s">
        <v>358</v>
      </c>
      <c r="D100" s="94" t="s">
        <v>359</v>
      </c>
      <c r="E100" s="94" t="s">
        <v>360</v>
      </c>
      <c r="F100" s="94" t="s">
        <v>440</v>
      </c>
      <c r="G100" s="94" t="s">
        <v>45</v>
      </c>
      <c r="H100" s="99">
        <v>4</v>
      </c>
      <c r="I100" s="118">
        <f>+VLOOKUP(B100,'Convocatoria Instrumental'!B108:AI265,8,0)</f>
        <v>0</v>
      </c>
      <c r="J100" s="118">
        <f>+VLOOKUP(B100,'Convocatoria Instrumental'!B108:AI265,9,0)</f>
        <v>0</v>
      </c>
      <c r="K100" s="118">
        <f>+VLOOKUP(B100,'Convocatoria Instrumental'!B108:AI265,10,0)</f>
        <v>0</v>
      </c>
      <c r="L100" s="118">
        <f>+VLOOKUP(B100,'Convocatoria Instrumental'!B108:AI265,11,0)</f>
        <v>0</v>
      </c>
      <c r="M100" s="118">
        <f>+VLOOKUP(B100,'Convocatoria Instrumental'!B108:AI265,12,0)</f>
        <v>0</v>
      </c>
      <c r="N100" s="118">
        <f>+VLOOKUP(B100,'Convocatoria Instrumental'!B108:AI265,13,0)</f>
        <v>0</v>
      </c>
      <c r="O100" s="118">
        <f>+VLOOKUP(B100,'Convocatoria Instrumental'!B108:AI265,14,0)</f>
        <v>0</v>
      </c>
      <c r="P100" s="118">
        <f>+VLOOKUP(B100,'Convocatoria Instrumental'!B108:AI265,15,0)</f>
        <v>0</v>
      </c>
      <c r="Q100" s="118">
        <f>+VLOOKUP(B100,'Convocatoria Instrumental'!B108:AI265,16,0)</f>
        <v>0</v>
      </c>
      <c r="R100" s="119">
        <f>+VLOOKUP(B100,'Convocatoria Instrumental'!B108:AI265,17,0)</f>
        <v>0</v>
      </c>
      <c r="S100" s="117">
        <f>+VLOOKUP(B100,'Convocatoria Instrumental'!B108:AI265,18,0)</f>
        <v>0</v>
      </c>
      <c r="T100" s="117">
        <f>+VLOOKUP(B100,'Convocatoria Instrumental'!B108:AI265,19,0)</f>
        <v>0</v>
      </c>
      <c r="U100" s="119">
        <f>+VLOOKUP(B100,'Convocatoria Instrumental'!B108:AI265,20,0)</f>
        <v>0</v>
      </c>
      <c r="V100" s="118">
        <f>+VLOOKUP(B100,'Convocatoria Instrumental'!B108:AI265,21,0)</f>
        <v>0</v>
      </c>
      <c r="W100" s="119">
        <f>+VLOOKUP(B100,'Convocatoria Instrumental'!B108:AI265,22,0)</f>
        <v>0</v>
      </c>
      <c r="X100" s="119">
        <f>+VLOOKUP(B100,'Convocatoria Instrumental'!B108:AI265,23,0)</f>
        <v>0</v>
      </c>
      <c r="Y100" s="118">
        <f>+VLOOKUP(B100,'Convocatoria Instrumental'!B108:AI265,24,0)</f>
        <v>0</v>
      </c>
      <c r="Z100" s="117">
        <f>+VLOOKUP(B100,'Convocatoria Instrumental'!B108:AI265,25,0)</f>
        <v>0</v>
      </c>
      <c r="AA100" s="117">
        <f>+VLOOKUP(B100,'Convocatoria Instrumental'!B108:AI265,26,0)</f>
        <v>0</v>
      </c>
      <c r="AB100" s="117">
        <f>+VLOOKUP(B100,'Convocatoria Instrumental'!B108:AI265,27,0)</f>
        <v>0</v>
      </c>
      <c r="AC100" s="118">
        <f>+VLOOKUP(B100,'Convocatoria Instrumental'!B108:AI265,28,0)</f>
        <v>0</v>
      </c>
      <c r="AD100" s="118">
        <f>+VLOOKUP(B100,'Convocatoria Instrumental'!B108:AI265,29,0)</f>
        <v>0</v>
      </c>
      <c r="AE100" s="118">
        <f>+VLOOKUP(B100,'Convocatoria Instrumental'!B108:AI265,30,0)</f>
        <v>0</v>
      </c>
      <c r="AF100" s="118">
        <f>+VLOOKUP(B100,'Convocatoria Instrumental'!B108:AI265,31,0)</f>
        <v>0</v>
      </c>
      <c r="AG100" s="118">
        <f>+VLOOKUP(B100,'Convocatoria Instrumental'!B108:AI265,32,0)</f>
        <v>0</v>
      </c>
      <c r="AH100" s="118">
        <f>+VLOOKUP(B100,'Convocatoria Instrumental'!B108:AI265,33,0)</f>
        <v>0</v>
      </c>
      <c r="AI100" s="118">
        <f>+VLOOKUP(B100,'Convocatoria Instrumental'!B108:AI265,34,0)</f>
        <v>0</v>
      </c>
    </row>
    <row r="101" spans="1:35" ht="24" x14ac:dyDescent="0.25">
      <c r="A101" s="94">
        <f t="shared" si="1"/>
        <v>99</v>
      </c>
      <c r="B101" s="96" t="s">
        <v>329</v>
      </c>
      <c r="C101" s="98" t="s">
        <v>330</v>
      </c>
      <c r="D101" s="99" t="s">
        <v>206</v>
      </c>
      <c r="E101" s="94" t="s">
        <v>348</v>
      </c>
      <c r="F101" s="94" t="s">
        <v>440</v>
      </c>
      <c r="G101" s="94" t="s">
        <v>45</v>
      </c>
      <c r="H101" s="99">
        <v>2</v>
      </c>
      <c r="I101" s="118">
        <f>+VLOOKUP(B101,'Convocatoria Instrumental'!B109:AI266,8,0)</f>
        <v>0</v>
      </c>
      <c r="J101" s="118">
        <f>+VLOOKUP(B101,'Convocatoria Instrumental'!B109:AI266,9,0)</f>
        <v>0</v>
      </c>
      <c r="K101" s="118">
        <f>+VLOOKUP(B101,'Convocatoria Instrumental'!B109:AI266,10,0)</f>
        <v>0</v>
      </c>
      <c r="L101" s="118">
        <f>+VLOOKUP(B101,'Convocatoria Instrumental'!B109:AI266,11,0)</f>
        <v>0</v>
      </c>
      <c r="M101" s="118">
        <f>+VLOOKUP(B101,'Convocatoria Instrumental'!B109:AI266,12,0)</f>
        <v>0</v>
      </c>
      <c r="N101" s="118">
        <f>+VLOOKUP(B101,'Convocatoria Instrumental'!B109:AI266,13,0)</f>
        <v>0</v>
      </c>
      <c r="O101" s="118">
        <f>+VLOOKUP(B101,'Convocatoria Instrumental'!B109:AI266,14,0)</f>
        <v>0</v>
      </c>
      <c r="P101" s="118">
        <f>+VLOOKUP(B101,'Convocatoria Instrumental'!B109:AI266,15,0)</f>
        <v>0</v>
      </c>
      <c r="Q101" s="118">
        <f>+VLOOKUP(B101,'Convocatoria Instrumental'!B109:AI266,16,0)</f>
        <v>0</v>
      </c>
      <c r="R101" s="119">
        <f>+VLOOKUP(B101,'Convocatoria Instrumental'!B109:AI266,17,0)</f>
        <v>0</v>
      </c>
      <c r="S101" s="117">
        <f>+VLOOKUP(B101,'Convocatoria Instrumental'!B109:AI266,18,0)</f>
        <v>0</v>
      </c>
      <c r="T101" s="117">
        <f>+VLOOKUP(B101,'Convocatoria Instrumental'!B109:AI266,19,0)</f>
        <v>0</v>
      </c>
      <c r="U101" s="119">
        <f>+VLOOKUP(B101,'Convocatoria Instrumental'!B109:AI266,20,0)</f>
        <v>0</v>
      </c>
      <c r="V101" s="118">
        <f>+VLOOKUP(B101,'Convocatoria Instrumental'!B109:AI266,21,0)</f>
        <v>0</v>
      </c>
      <c r="W101" s="119">
        <f>+VLOOKUP(B101,'Convocatoria Instrumental'!B109:AI266,22,0)</f>
        <v>0</v>
      </c>
      <c r="X101" s="119">
        <f>+VLOOKUP(B101,'Convocatoria Instrumental'!B109:AI266,23,0)</f>
        <v>0</v>
      </c>
      <c r="Y101" s="118">
        <f>+VLOOKUP(B101,'Convocatoria Instrumental'!B109:AI266,24,0)</f>
        <v>0</v>
      </c>
      <c r="Z101" s="117">
        <f>+VLOOKUP(B101,'Convocatoria Instrumental'!B109:AI266,25,0)</f>
        <v>0</v>
      </c>
      <c r="AA101" s="117">
        <f>+VLOOKUP(B101,'Convocatoria Instrumental'!B109:AI266,26,0)</f>
        <v>0</v>
      </c>
      <c r="AB101" s="117">
        <f>+VLOOKUP(B101,'Convocatoria Instrumental'!B109:AI266,27,0)</f>
        <v>0</v>
      </c>
      <c r="AC101" s="118">
        <f>+VLOOKUP(B101,'Convocatoria Instrumental'!B109:AI266,28,0)</f>
        <v>0</v>
      </c>
      <c r="AD101" s="118">
        <f>+VLOOKUP(B101,'Convocatoria Instrumental'!B109:AI266,29,0)</f>
        <v>0</v>
      </c>
      <c r="AE101" s="118">
        <f>+VLOOKUP(B101,'Convocatoria Instrumental'!B109:AI266,30,0)</f>
        <v>0</v>
      </c>
      <c r="AF101" s="118">
        <f>+VLOOKUP(B101,'Convocatoria Instrumental'!B109:AI266,31,0)</f>
        <v>0</v>
      </c>
      <c r="AG101" s="118">
        <f>+VLOOKUP(B101,'Convocatoria Instrumental'!B109:AI266,32,0)</f>
        <v>0</v>
      </c>
      <c r="AH101" s="118">
        <f>+VLOOKUP(B101,'Convocatoria Instrumental'!B109:AI266,33,0)</f>
        <v>0</v>
      </c>
      <c r="AI101" s="118">
        <f>+VLOOKUP(B101,'Convocatoria Instrumental'!B109:AI266,34,0)</f>
        <v>0</v>
      </c>
    </row>
    <row r="102" spans="1:35" ht="48" x14ac:dyDescent="0.25">
      <c r="A102" s="94">
        <f t="shared" si="1"/>
        <v>100</v>
      </c>
      <c r="B102" s="96" t="s">
        <v>331</v>
      </c>
      <c r="C102" s="96" t="s">
        <v>332</v>
      </c>
      <c r="D102" s="99" t="s">
        <v>206</v>
      </c>
      <c r="E102" s="94" t="s">
        <v>348</v>
      </c>
      <c r="F102" s="94" t="s">
        <v>440</v>
      </c>
      <c r="G102" s="94" t="s">
        <v>45</v>
      </c>
      <c r="H102" s="99">
        <v>4</v>
      </c>
      <c r="I102" s="118">
        <f>+VLOOKUP(B102,'Convocatoria Instrumental'!B110:AI267,8,0)</f>
        <v>0</v>
      </c>
      <c r="J102" s="118">
        <f>+VLOOKUP(B102,'Convocatoria Instrumental'!B110:AI267,9,0)</f>
        <v>0</v>
      </c>
      <c r="K102" s="118">
        <f>+VLOOKUP(B102,'Convocatoria Instrumental'!B110:AI267,10,0)</f>
        <v>0</v>
      </c>
      <c r="L102" s="118">
        <f>+VLOOKUP(B102,'Convocatoria Instrumental'!B110:AI267,11,0)</f>
        <v>0</v>
      </c>
      <c r="M102" s="118">
        <f>+VLOOKUP(B102,'Convocatoria Instrumental'!B110:AI267,12,0)</f>
        <v>0</v>
      </c>
      <c r="N102" s="118">
        <f>+VLOOKUP(B102,'Convocatoria Instrumental'!B110:AI267,13,0)</f>
        <v>0</v>
      </c>
      <c r="O102" s="118">
        <f>+VLOOKUP(B102,'Convocatoria Instrumental'!B110:AI267,14,0)</f>
        <v>0</v>
      </c>
      <c r="P102" s="118">
        <f>+VLOOKUP(B102,'Convocatoria Instrumental'!B110:AI267,15,0)</f>
        <v>0</v>
      </c>
      <c r="Q102" s="118">
        <f>+VLOOKUP(B102,'Convocatoria Instrumental'!B110:AI267,16,0)</f>
        <v>0</v>
      </c>
      <c r="R102" s="119">
        <f>+VLOOKUP(B102,'Convocatoria Instrumental'!B110:AI267,17,0)</f>
        <v>0</v>
      </c>
      <c r="S102" s="117">
        <f>+VLOOKUP(B102,'Convocatoria Instrumental'!B110:AI267,18,0)</f>
        <v>0</v>
      </c>
      <c r="T102" s="117">
        <f>+VLOOKUP(B102,'Convocatoria Instrumental'!B110:AI267,19,0)</f>
        <v>0</v>
      </c>
      <c r="U102" s="119">
        <f>+VLOOKUP(B102,'Convocatoria Instrumental'!B110:AI267,20,0)</f>
        <v>0</v>
      </c>
      <c r="V102" s="118">
        <f>+VLOOKUP(B102,'Convocatoria Instrumental'!B110:AI267,21,0)</f>
        <v>0</v>
      </c>
      <c r="W102" s="119">
        <f>+VLOOKUP(B102,'Convocatoria Instrumental'!B110:AI267,22,0)</f>
        <v>0</v>
      </c>
      <c r="X102" s="119">
        <f>+VLOOKUP(B102,'Convocatoria Instrumental'!B110:AI267,23,0)</f>
        <v>0</v>
      </c>
      <c r="Y102" s="118">
        <f>+VLOOKUP(B102,'Convocatoria Instrumental'!B110:AI267,24,0)</f>
        <v>0</v>
      </c>
      <c r="Z102" s="117">
        <f>+VLOOKUP(B102,'Convocatoria Instrumental'!B110:AI267,25,0)</f>
        <v>0</v>
      </c>
      <c r="AA102" s="117">
        <f>+VLOOKUP(B102,'Convocatoria Instrumental'!B110:AI267,26,0)</f>
        <v>0</v>
      </c>
      <c r="AB102" s="117">
        <f>+VLOOKUP(B102,'Convocatoria Instrumental'!B110:AI267,27,0)</f>
        <v>0</v>
      </c>
      <c r="AC102" s="118">
        <f>+VLOOKUP(B102,'Convocatoria Instrumental'!B110:AI267,28,0)</f>
        <v>0</v>
      </c>
      <c r="AD102" s="118">
        <f>+VLOOKUP(B102,'Convocatoria Instrumental'!B110:AI267,29,0)</f>
        <v>0</v>
      </c>
      <c r="AE102" s="118">
        <f>+VLOOKUP(B102,'Convocatoria Instrumental'!B110:AI267,30,0)</f>
        <v>0</v>
      </c>
      <c r="AF102" s="118">
        <f>+VLOOKUP(B102,'Convocatoria Instrumental'!B110:AI267,31,0)</f>
        <v>0</v>
      </c>
      <c r="AG102" s="118">
        <f>+VLOOKUP(B102,'Convocatoria Instrumental'!B110:AI267,32,0)</f>
        <v>0</v>
      </c>
      <c r="AH102" s="118">
        <f>+VLOOKUP(B102,'Convocatoria Instrumental'!B110:AI267,33,0)</f>
        <v>0</v>
      </c>
      <c r="AI102" s="118">
        <f>+VLOOKUP(B102,'Convocatoria Instrumental'!B110:AI267,34,0)</f>
        <v>0</v>
      </c>
    </row>
    <row r="103" spans="1:35" ht="48" x14ac:dyDescent="0.25">
      <c r="A103" s="94">
        <f t="shared" si="1"/>
        <v>101</v>
      </c>
      <c r="B103" s="96" t="s">
        <v>333</v>
      </c>
      <c r="C103" s="96" t="s">
        <v>334</v>
      </c>
      <c r="D103" s="99" t="s">
        <v>206</v>
      </c>
      <c r="E103" s="94" t="s">
        <v>348</v>
      </c>
      <c r="F103" s="94" t="s">
        <v>440</v>
      </c>
      <c r="G103" s="94" t="s">
        <v>45</v>
      </c>
      <c r="H103" s="99">
        <v>4</v>
      </c>
      <c r="I103" s="118">
        <f>+VLOOKUP(B103,'Convocatoria Instrumental'!B111:AI268,8,0)</f>
        <v>0</v>
      </c>
      <c r="J103" s="118">
        <f>+VLOOKUP(B103,'Convocatoria Instrumental'!B111:AI268,9,0)</f>
        <v>0</v>
      </c>
      <c r="K103" s="118">
        <f>+VLOOKUP(B103,'Convocatoria Instrumental'!B111:AI268,10,0)</f>
        <v>0</v>
      </c>
      <c r="L103" s="118">
        <f>+VLOOKUP(B103,'Convocatoria Instrumental'!B111:AI268,11,0)</f>
        <v>0</v>
      </c>
      <c r="M103" s="118">
        <f>+VLOOKUP(B103,'Convocatoria Instrumental'!B111:AI268,12,0)</f>
        <v>0</v>
      </c>
      <c r="N103" s="118">
        <f>+VLOOKUP(B103,'Convocatoria Instrumental'!B111:AI268,13,0)</f>
        <v>0</v>
      </c>
      <c r="O103" s="118">
        <f>+VLOOKUP(B103,'Convocatoria Instrumental'!B111:AI268,14,0)</f>
        <v>0</v>
      </c>
      <c r="P103" s="118">
        <f>+VLOOKUP(B103,'Convocatoria Instrumental'!B111:AI268,15,0)</f>
        <v>0</v>
      </c>
      <c r="Q103" s="118">
        <f>+VLOOKUP(B103,'Convocatoria Instrumental'!B111:AI268,16,0)</f>
        <v>0</v>
      </c>
      <c r="R103" s="119">
        <f>+VLOOKUP(B103,'Convocatoria Instrumental'!B111:AI268,17,0)</f>
        <v>0</v>
      </c>
      <c r="S103" s="117">
        <f>+VLOOKUP(B103,'Convocatoria Instrumental'!B111:AI268,18,0)</f>
        <v>0</v>
      </c>
      <c r="T103" s="117">
        <f>+VLOOKUP(B103,'Convocatoria Instrumental'!B111:AI268,19,0)</f>
        <v>0</v>
      </c>
      <c r="U103" s="119">
        <f>+VLOOKUP(B103,'Convocatoria Instrumental'!B111:AI268,20,0)</f>
        <v>0</v>
      </c>
      <c r="V103" s="118">
        <f>+VLOOKUP(B103,'Convocatoria Instrumental'!B111:AI268,21,0)</f>
        <v>0</v>
      </c>
      <c r="W103" s="119">
        <f>+VLOOKUP(B103,'Convocatoria Instrumental'!B111:AI268,22,0)</f>
        <v>0</v>
      </c>
      <c r="X103" s="119">
        <f>+VLOOKUP(B103,'Convocatoria Instrumental'!B111:AI268,23,0)</f>
        <v>0</v>
      </c>
      <c r="Y103" s="118">
        <f>+VLOOKUP(B103,'Convocatoria Instrumental'!B111:AI268,24,0)</f>
        <v>0</v>
      </c>
      <c r="Z103" s="117">
        <f>+VLOOKUP(B103,'Convocatoria Instrumental'!B111:AI268,25,0)</f>
        <v>0</v>
      </c>
      <c r="AA103" s="117">
        <f>+VLOOKUP(B103,'Convocatoria Instrumental'!B111:AI268,26,0)</f>
        <v>0</v>
      </c>
      <c r="AB103" s="117">
        <f>+VLOOKUP(B103,'Convocatoria Instrumental'!B111:AI268,27,0)</f>
        <v>0</v>
      </c>
      <c r="AC103" s="118">
        <f>+VLOOKUP(B103,'Convocatoria Instrumental'!B111:AI268,28,0)</f>
        <v>0</v>
      </c>
      <c r="AD103" s="118">
        <f>+VLOOKUP(B103,'Convocatoria Instrumental'!B111:AI268,29,0)</f>
        <v>0</v>
      </c>
      <c r="AE103" s="118">
        <f>+VLOOKUP(B103,'Convocatoria Instrumental'!B111:AI268,30,0)</f>
        <v>0</v>
      </c>
      <c r="AF103" s="118">
        <f>+VLOOKUP(B103,'Convocatoria Instrumental'!B111:AI268,31,0)</f>
        <v>0</v>
      </c>
      <c r="AG103" s="118">
        <f>+VLOOKUP(B103,'Convocatoria Instrumental'!B111:AI268,32,0)</f>
        <v>0</v>
      </c>
      <c r="AH103" s="118">
        <f>+VLOOKUP(B103,'Convocatoria Instrumental'!B111:AI268,33,0)</f>
        <v>0</v>
      </c>
      <c r="AI103" s="118">
        <f>+VLOOKUP(B103,'Convocatoria Instrumental'!B111:AI268,34,0)</f>
        <v>0</v>
      </c>
    </row>
    <row r="104" spans="1:35" ht="48" x14ac:dyDescent="0.25">
      <c r="A104" s="94">
        <f t="shared" si="1"/>
        <v>102</v>
      </c>
      <c r="B104" s="96" t="s">
        <v>335</v>
      </c>
      <c r="C104" s="96" t="s">
        <v>336</v>
      </c>
      <c r="D104" s="99" t="s">
        <v>337</v>
      </c>
      <c r="E104" s="94" t="s">
        <v>348</v>
      </c>
      <c r="F104" s="94" t="s">
        <v>440</v>
      </c>
      <c r="G104" s="94" t="s">
        <v>45</v>
      </c>
      <c r="H104" s="99">
        <v>4</v>
      </c>
      <c r="I104" s="118">
        <f>+VLOOKUP(B104,'Convocatoria Instrumental'!B112:AI269,8,0)</f>
        <v>0</v>
      </c>
      <c r="J104" s="118">
        <f>+VLOOKUP(B104,'Convocatoria Instrumental'!B112:AI269,9,0)</f>
        <v>0</v>
      </c>
      <c r="K104" s="118">
        <f>+VLOOKUP(B104,'Convocatoria Instrumental'!B112:AI269,10,0)</f>
        <v>0</v>
      </c>
      <c r="L104" s="118">
        <f>+VLOOKUP(B104,'Convocatoria Instrumental'!B112:AI269,11,0)</f>
        <v>0</v>
      </c>
      <c r="M104" s="118">
        <f>+VLOOKUP(B104,'Convocatoria Instrumental'!B112:AI269,12,0)</f>
        <v>0</v>
      </c>
      <c r="N104" s="118">
        <f>+VLOOKUP(B104,'Convocatoria Instrumental'!B112:AI269,13,0)</f>
        <v>0</v>
      </c>
      <c r="O104" s="118">
        <f>+VLOOKUP(B104,'Convocatoria Instrumental'!B112:AI269,14,0)</f>
        <v>0</v>
      </c>
      <c r="P104" s="118">
        <f>+VLOOKUP(B104,'Convocatoria Instrumental'!B112:AI269,15,0)</f>
        <v>0</v>
      </c>
      <c r="Q104" s="118">
        <f>+VLOOKUP(B104,'Convocatoria Instrumental'!B112:AI269,16,0)</f>
        <v>0</v>
      </c>
      <c r="R104" s="119">
        <f>+VLOOKUP(B104,'Convocatoria Instrumental'!B112:AI269,17,0)</f>
        <v>0</v>
      </c>
      <c r="S104" s="117">
        <f>+VLOOKUP(B104,'Convocatoria Instrumental'!B112:AI269,18,0)</f>
        <v>0</v>
      </c>
      <c r="T104" s="117">
        <f>+VLOOKUP(B104,'Convocatoria Instrumental'!B112:AI269,19,0)</f>
        <v>0</v>
      </c>
      <c r="U104" s="119">
        <f>+VLOOKUP(B104,'Convocatoria Instrumental'!B112:AI269,20,0)</f>
        <v>0</v>
      </c>
      <c r="V104" s="118">
        <f>+VLOOKUP(B104,'Convocatoria Instrumental'!B112:AI269,21,0)</f>
        <v>0</v>
      </c>
      <c r="W104" s="119">
        <f>+VLOOKUP(B104,'Convocatoria Instrumental'!B112:AI269,22,0)</f>
        <v>0</v>
      </c>
      <c r="X104" s="119">
        <f>+VLOOKUP(B104,'Convocatoria Instrumental'!B112:AI269,23,0)</f>
        <v>0</v>
      </c>
      <c r="Y104" s="118">
        <f>+VLOOKUP(B104,'Convocatoria Instrumental'!B112:AI269,24,0)</f>
        <v>0</v>
      </c>
      <c r="Z104" s="117">
        <f>+VLOOKUP(B104,'Convocatoria Instrumental'!B112:AI269,25,0)</f>
        <v>0</v>
      </c>
      <c r="AA104" s="117">
        <f>+VLOOKUP(B104,'Convocatoria Instrumental'!B112:AI269,26,0)</f>
        <v>0</v>
      </c>
      <c r="AB104" s="117">
        <f>+VLOOKUP(B104,'Convocatoria Instrumental'!B112:AI269,27,0)</f>
        <v>0</v>
      </c>
      <c r="AC104" s="118">
        <f>+VLOOKUP(B104,'Convocatoria Instrumental'!B112:AI269,28,0)</f>
        <v>0</v>
      </c>
      <c r="AD104" s="118">
        <f>+VLOOKUP(B104,'Convocatoria Instrumental'!B112:AI269,29,0)</f>
        <v>0</v>
      </c>
      <c r="AE104" s="118">
        <f>+VLOOKUP(B104,'Convocatoria Instrumental'!B112:AI269,30,0)</f>
        <v>0</v>
      </c>
      <c r="AF104" s="118">
        <f>+VLOOKUP(B104,'Convocatoria Instrumental'!B112:AI269,31,0)</f>
        <v>0</v>
      </c>
      <c r="AG104" s="118">
        <f>+VLOOKUP(B104,'Convocatoria Instrumental'!B112:AI269,32,0)</f>
        <v>0</v>
      </c>
      <c r="AH104" s="118">
        <f>+VLOOKUP(B104,'Convocatoria Instrumental'!B112:AI269,33,0)</f>
        <v>0</v>
      </c>
      <c r="AI104" s="118">
        <f>+VLOOKUP(B104,'Convocatoria Instrumental'!B112:AI269,34,0)</f>
        <v>0</v>
      </c>
    </row>
    <row r="105" spans="1:35" x14ac:dyDescent="0.25">
      <c r="A105" s="94">
        <f t="shared" si="1"/>
        <v>103</v>
      </c>
      <c r="B105" s="96" t="s">
        <v>338</v>
      </c>
      <c r="C105" s="98" t="s">
        <v>339</v>
      </c>
      <c r="D105" s="99" t="s">
        <v>202</v>
      </c>
      <c r="E105" s="94" t="s">
        <v>348</v>
      </c>
      <c r="F105" s="94" t="s">
        <v>440</v>
      </c>
      <c r="G105" s="94" t="s">
        <v>45</v>
      </c>
      <c r="H105" s="99">
        <v>6</v>
      </c>
      <c r="I105" s="118">
        <f>+VLOOKUP(B105,'Convocatoria Instrumental'!B113:AI270,8,0)</f>
        <v>0</v>
      </c>
      <c r="J105" s="118">
        <f>+VLOOKUP(B105,'Convocatoria Instrumental'!B113:AI270,9,0)</f>
        <v>0</v>
      </c>
      <c r="K105" s="118">
        <f>+VLOOKUP(B105,'Convocatoria Instrumental'!B113:AI270,10,0)</f>
        <v>0</v>
      </c>
      <c r="L105" s="118">
        <f>+VLOOKUP(B105,'Convocatoria Instrumental'!B113:AI270,11,0)</f>
        <v>0</v>
      </c>
      <c r="M105" s="118">
        <f>+VLOOKUP(B105,'Convocatoria Instrumental'!B113:AI270,12,0)</f>
        <v>0</v>
      </c>
      <c r="N105" s="118">
        <f>+VLOOKUP(B105,'Convocatoria Instrumental'!B113:AI270,13,0)</f>
        <v>0</v>
      </c>
      <c r="O105" s="118">
        <f>+VLOOKUP(B105,'Convocatoria Instrumental'!B113:AI270,14,0)</f>
        <v>0</v>
      </c>
      <c r="P105" s="118">
        <f>+VLOOKUP(B105,'Convocatoria Instrumental'!B113:AI270,15,0)</f>
        <v>0</v>
      </c>
      <c r="Q105" s="118">
        <f>+VLOOKUP(B105,'Convocatoria Instrumental'!B113:AI270,16,0)</f>
        <v>0</v>
      </c>
      <c r="R105" s="119">
        <f>+VLOOKUP(B105,'Convocatoria Instrumental'!B113:AI270,17,0)</f>
        <v>0</v>
      </c>
      <c r="S105" s="117">
        <f>+VLOOKUP(B105,'Convocatoria Instrumental'!B113:AI270,18,0)</f>
        <v>0</v>
      </c>
      <c r="T105" s="117">
        <f>+VLOOKUP(B105,'Convocatoria Instrumental'!B113:AI270,19,0)</f>
        <v>0</v>
      </c>
      <c r="U105" s="119">
        <f>+VLOOKUP(B105,'Convocatoria Instrumental'!B113:AI270,20,0)</f>
        <v>0</v>
      </c>
      <c r="V105" s="118">
        <f>+VLOOKUP(B105,'Convocatoria Instrumental'!B113:AI270,21,0)</f>
        <v>0</v>
      </c>
      <c r="W105" s="119">
        <f>+VLOOKUP(B105,'Convocatoria Instrumental'!B113:AI270,22,0)</f>
        <v>0</v>
      </c>
      <c r="X105" s="119">
        <f>+VLOOKUP(B105,'Convocatoria Instrumental'!B113:AI270,23,0)</f>
        <v>0</v>
      </c>
      <c r="Y105" s="118">
        <f>+VLOOKUP(B105,'Convocatoria Instrumental'!B113:AI270,24,0)</f>
        <v>0</v>
      </c>
      <c r="Z105" s="117">
        <f>+VLOOKUP(B105,'Convocatoria Instrumental'!B113:AI270,25,0)</f>
        <v>0</v>
      </c>
      <c r="AA105" s="117">
        <f>+VLOOKUP(B105,'Convocatoria Instrumental'!B113:AI270,26,0)</f>
        <v>0</v>
      </c>
      <c r="AB105" s="117">
        <f>+VLOOKUP(B105,'Convocatoria Instrumental'!B113:AI270,27,0)</f>
        <v>0</v>
      </c>
      <c r="AC105" s="118">
        <f>+VLOOKUP(B105,'Convocatoria Instrumental'!B113:AI270,28,0)</f>
        <v>0</v>
      </c>
      <c r="AD105" s="118">
        <f>+VLOOKUP(B105,'Convocatoria Instrumental'!B113:AI270,29,0)</f>
        <v>0</v>
      </c>
      <c r="AE105" s="118">
        <f>+VLOOKUP(B105,'Convocatoria Instrumental'!B113:AI270,30,0)</f>
        <v>0</v>
      </c>
      <c r="AF105" s="118">
        <f>+VLOOKUP(B105,'Convocatoria Instrumental'!B113:AI270,31,0)</f>
        <v>0</v>
      </c>
      <c r="AG105" s="118">
        <f>+VLOOKUP(B105,'Convocatoria Instrumental'!B113:AI270,32,0)</f>
        <v>0</v>
      </c>
      <c r="AH105" s="118">
        <f>+VLOOKUP(B105,'Convocatoria Instrumental'!B113:AI270,33,0)</f>
        <v>0</v>
      </c>
      <c r="AI105" s="118">
        <f>+VLOOKUP(B105,'Convocatoria Instrumental'!B113:AI270,34,0)</f>
        <v>0</v>
      </c>
    </row>
    <row r="106" spans="1:35" x14ac:dyDescent="0.25">
      <c r="A106" s="94">
        <f t="shared" si="1"/>
        <v>104</v>
      </c>
      <c r="B106" s="95" t="s">
        <v>340</v>
      </c>
      <c r="C106" s="95" t="s">
        <v>341</v>
      </c>
      <c r="D106" s="99" t="s">
        <v>239</v>
      </c>
      <c r="E106" s="94" t="s">
        <v>348</v>
      </c>
      <c r="F106" s="94" t="s">
        <v>440</v>
      </c>
      <c r="G106" s="94" t="s">
        <v>45</v>
      </c>
      <c r="H106" s="99">
        <v>4</v>
      </c>
      <c r="I106" s="118">
        <f>+VLOOKUP(B106,'Convocatoria Instrumental'!B114:AI271,8,0)</f>
        <v>0</v>
      </c>
      <c r="J106" s="118">
        <f>+VLOOKUP(B106,'Convocatoria Instrumental'!B114:AI271,9,0)</f>
        <v>0</v>
      </c>
      <c r="K106" s="118">
        <f>+VLOOKUP(B106,'Convocatoria Instrumental'!B114:AI271,10,0)</f>
        <v>0</v>
      </c>
      <c r="L106" s="118">
        <f>+VLOOKUP(B106,'Convocatoria Instrumental'!B114:AI271,11,0)</f>
        <v>0</v>
      </c>
      <c r="M106" s="118">
        <f>+VLOOKUP(B106,'Convocatoria Instrumental'!B114:AI271,12,0)</f>
        <v>0</v>
      </c>
      <c r="N106" s="118">
        <f>+VLOOKUP(B106,'Convocatoria Instrumental'!B114:AI271,13,0)</f>
        <v>0</v>
      </c>
      <c r="O106" s="118">
        <f>+VLOOKUP(B106,'Convocatoria Instrumental'!B114:AI271,14,0)</f>
        <v>0</v>
      </c>
      <c r="P106" s="118">
        <f>+VLOOKUP(B106,'Convocatoria Instrumental'!B114:AI271,15,0)</f>
        <v>0</v>
      </c>
      <c r="Q106" s="118">
        <f>+VLOOKUP(B106,'Convocatoria Instrumental'!B114:AI271,16,0)</f>
        <v>0</v>
      </c>
      <c r="R106" s="119">
        <f>+VLOOKUP(B106,'Convocatoria Instrumental'!B114:AI271,17,0)</f>
        <v>0</v>
      </c>
      <c r="S106" s="117">
        <f>+VLOOKUP(B106,'Convocatoria Instrumental'!B114:AI271,18,0)</f>
        <v>0</v>
      </c>
      <c r="T106" s="117">
        <f>+VLOOKUP(B106,'Convocatoria Instrumental'!B114:AI271,19,0)</f>
        <v>0</v>
      </c>
      <c r="U106" s="119">
        <f>+VLOOKUP(B106,'Convocatoria Instrumental'!B114:AI271,20,0)</f>
        <v>0</v>
      </c>
      <c r="V106" s="118">
        <f>+VLOOKUP(B106,'Convocatoria Instrumental'!B114:AI271,21,0)</f>
        <v>0</v>
      </c>
      <c r="W106" s="119">
        <f>+VLOOKUP(B106,'Convocatoria Instrumental'!B114:AI271,22,0)</f>
        <v>0</v>
      </c>
      <c r="X106" s="119">
        <f>+VLOOKUP(B106,'Convocatoria Instrumental'!B114:AI271,23,0)</f>
        <v>0</v>
      </c>
      <c r="Y106" s="118">
        <f>+VLOOKUP(B106,'Convocatoria Instrumental'!B114:AI271,24,0)</f>
        <v>0</v>
      </c>
      <c r="Z106" s="117">
        <f>+VLOOKUP(B106,'Convocatoria Instrumental'!B114:AI271,25,0)</f>
        <v>0</v>
      </c>
      <c r="AA106" s="117">
        <f>+VLOOKUP(B106,'Convocatoria Instrumental'!B114:AI271,26,0)</f>
        <v>0</v>
      </c>
      <c r="AB106" s="117">
        <f>+VLOOKUP(B106,'Convocatoria Instrumental'!B114:AI271,27,0)</f>
        <v>0</v>
      </c>
      <c r="AC106" s="118">
        <f>+VLOOKUP(B106,'Convocatoria Instrumental'!B114:AI271,28,0)</f>
        <v>0</v>
      </c>
      <c r="AD106" s="118">
        <f>+VLOOKUP(B106,'Convocatoria Instrumental'!B114:AI271,29,0)</f>
        <v>0</v>
      </c>
      <c r="AE106" s="118">
        <f>+VLOOKUP(B106,'Convocatoria Instrumental'!B114:AI271,30,0)</f>
        <v>0</v>
      </c>
      <c r="AF106" s="118">
        <f>+VLOOKUP(B106,'Convocatoria Instrumental'!B114:AI271,31,0)</f>
        <v>0</v>
      </c>
      <c r="AG106" s="118">
        <f>+VLOOKUP(B106,'Convocatoria Instrumental'!B114:AI271,32,0)</f>
        <v>0</v>
      </c>
      <c r="AH106" s="118">
        <f>+VLOOKUP(B106,'Convocatoria Instrumental'!B114:AI271,33,0)</f>
        <v>0</v>
      </c>
      <c r="AI106" s="118">
        <f>+VLOOKUP(B106,'Convocatoria Instrumental'!B114:AI271,34,0)</f>
        <v>0</v>
      </c>
    </row>
    <row r="107" spans="1:35" x14ac:dyDescent="0.25">
      <c r="A107" s="94">
        <f t="shared" si="1"/>
        <v>105</v>
      </c>
      <c r="B107" s="95" t="s">
        <v>342</v>
      </c>
      <c r="C107" s="95" t="s">
        <v>343</v>
      </c>
      <c r="D107" s="99" t="s">
        <v>239</v>
      </c>
      <c r="E107" s="94" t="s">
        <v>348</v>
      </c>
      <c r="F107" s="94" t="s">
        <v>440</v>
      </c>
      <c r="G107" s="94" t="s">
        <v>45</v>
      </c>
      <c r="H107" s="99">
        <v>4</v>
      </c>
      <c r="I107" s="118">
        <f>+VLOOKUP(B107,'Convocatoria Instrumental'!B115:AI272,8,0)</f>
        <v>0</v>
      </c>
      <c r="J107" s="118">
        <f>+VLOOKUP(B107,'Convocatoria Instrumental'!B115:AI272,9,0)</f>
        <v>0</v>
      </c>
      <c r="K107" s="118">
        <f>+VLOOKUP(B107,'Convocatoria Instrumental'!B115:AI272,10,0)</f>
        <v>0</v>
      </c>
      <c r="L107" s="118">
        <f>+VLOOKUP(B107,'Convocatoria Instrumental'!B115:AI272,11,0)</f>
        <v>0</v>
      </c>
      <c r="M107" s="118">
        <f>+VLOOKUP(B107,'Convocatoria Instrumental'!B115:AI272,12,0)</f>
        <v>0</v>
      </c>
      <c r="N107" s="118">
        <f>+VLOOKUP(B107,'Convocatoria Instrumental'!B115:AI272,13,0)</f>
        <v>0</v>
      </c>
      <c r="O107" s="118">
        <f>+VLOOKUP(B107,'Convocatoria Instrumental'!B115:AI272,14,0)</f>
        <v>0</v>
      </c>
      <c r="P107" s="118">
        <f>+VLOOKUP(B107,'Convocatoria Instrumental'!B115:AI272,15,0)</f>
        <v>0</v>
      </c>
      <c r="Q107" s="118">
        <f>+VLOOKUP(B107,'Convocatoria Instrumental'!B115:AI272,16,0)</f>
        <v>0</v>
      </c>
      <c r="R107" s="119">
        <f>+VLOOKUP(B107,'Convocatoria Instrumental'!B115:AI272,17,0)</f>
        <v>0</v>
      </c>
      <c r="S107" s="117">
        <f>+VLOOKUP(B107,'Convocatoria Instrumental'!B115:AI272,18,0)</f>
        <v>0</v>
      </c>
      <c r="T107" s="117">
        <f>+VLOOKUP(B107,'Convocatoria Instrumental'!B115:AI272,19,0)</f>
        <v>0</v>
      </c>
      <c r="U107" s="119">
        <f>+VLOOKUP(B107,'Convocatoria Instrumental'!B115:AI272,20,0)</f>
        <v>0</v>
      </c>
      <c r="V107" s="118">
        <f>+VLOOKUP(B107,'Convocatoria Instrumental'!B115:AI272,21,0)</f>
        <v>0</v>
      </c>
      <c r="W107" s="119">
        <f>+VLOOKUP(B107,'Convocatoria Instrumental'!B115:AI272,22,0)</f>
        <v>0</v>
      </c>
      <c r="X107" s="119">
        <f>+VLOOKUP(B107,'Convocatoria Instrumental'!B115:AI272,23,0)</f>
        <v>0</v>
      </c>
      <c r="Y107" s="118">
        <f>+VLOOKUP(B107,'Convocatoria Instrumental'!B115:AI272,24,0)</f>
        <v>0</v>
      </c>
      <c r="Z107" s="117">
        <f>+VLOOKUP(B107,'Convocatoria Instrumental'!B115:AI272,25,0)</f>
        <v>0</v>
      </c>
      <c r="AA107" s="117">
        <f>+VLOOKUP(B107,'Convocatoria Instrumental'!B115:AI272,26,0)</f>
        <v>0</v>
      </c>
      <c r="AB107" s="117">
        <f>+VLOOKUP(B107,'Convocatoria Instrumental'!B115:AI272,27,0)</f>
        <v>0</v>
      </c>
      <c r="AC107" s="118">
        <f>+VLOOKUP(B107,'Convocatoria Instrumental'!B115:AI272,28,0)</f>
        <v>0</v>
      </c>
      <c r="AD107" s="118">
        <f>+VLOOKUP(B107,'Convocatoria Instrumental'!B115:AI272,29,0)</f>
        <v>0</v>
      </c>
      <c r="AE107" s="118">
        <f>+VLOOKUP(B107,'Convocatoria Instrumental'!B115:AI272,30,0)</f>
        <v>0</v>
      </c>
      <c r="AF107" s="118">
        <f>+VLOOKUP(B107,'Convocatoria Instrumental'!B115:AI272,31,0)</f>
        <v>0</v>
      </c>
      <c r="AG107" s="118">
        <f>+VLOOKUP(B107,'Convocatoria Instrumental'!B115:AI272,32,0)</f>
        <v>0</v>
      </c>
      <c r="AH107" s="118">
        <f>+VLOOKUP(B107,'Convocatoria Instrumental'!B115:AI272,33,0)</f>
        <v>0</v>
      </c>
      <c r="AI107" s="118">
        <f>+VLOOKUP(B107,'Convocatoria Instrumental'!B115:AI272,34,0)</f>
        <v>0</v>
      </c>
    </row>
    <row r="108" spans="1:35" ht="24" x14ac:dyDescent="0.25">
      <c r="A108" s="94">
        <f t="shared" si="1"/>
        <v>106</v>
      </c>
      <c r="B108" s="96" t="s">
        <v>344</v>
      </c>
      <c r="C108" s="98" t="s">
        <v>345</v>
      </c>
      <c r="D108" s="97" t="s">
        <v>254</v>
      </c>
      <c r="E108" s="94" t="s">
        <v>348</v>
      </c>
      <c r="F108" s="94" t="s">
        <v>440</v>
      </c>
      <c r="G108" s="94" t="s">
        <v>45</v>
      </c>
      <c r="H108" s="97">
        <v>3</v>
      </c>
      <c r="I108" s="118">
        <f>+VLOOKUP(B108,'Convocatoria Instrumental'!B116:AI273,8,0)</f>
        <v>0</v>
      </c>
      <c r="J108" s="118">
        <f>+VLOOKUP(B108,'Convocatoria Instrumental'!B116:AI273,9,0)</f>
        <v>0</v>
      </c>
      <c r="K108" s="118">
        <f>+VLOOKUP(B108,'Convocatoria Instrumental'!B116:AI273,10,0)</f>
        <v>0</v>
      </c>
      <c r="L108" s="118">
        <f>+VLOOKUP(B108,'Convocatoria Instrumental'!B116:AI273,11,0)</f>
        <v>0</v>
      </c>
      <c r="M108" s="118">
        <f>+VLOOKUP(B108,'Convocatoria Instrumental'!B116:AI273,12,0)</f>
        <v>0</v>
      </c>
      <c r="N108" s="118">
        <f>+VLOOKUP(B108,'Convocatoria Instrumental'!B116:AI273,13,0)</f>
        <v>0</v>
      </c>
      <c r="O108" s="118">
        <f>+VLOOKUP(B108,'Convocatoria Instrumental'!B116:AI273,14,0)</f>
        <v>0</v>
      </c>
      <c r="P108" s="118">
        <f>+VLOOKUP(B108,'Convocatoria Instrumental'!B116:AI273,15,0)</f>
        <v>0</v>
      </c>
      <c r="Q108" s="118">
        <f>+VLOOKUP(B108,'Convocatoria Instrumental'!B116:AI273,16,0)</f>
        <v>0</v>
      </c>
      <c r="R108" s="119">
        <f>+VLOOKUP(B108,'Convocatoria Instrumental'!B116:AI273,17,0)</f>
        <v>0</v>
      </c>
      <c r="S108" s="117">
        <f>+VLOOKUP(B108,'Convocatoria Instrumental'!B116:AI273,18,0)</f>
        <v>0</v>
      </c>
      <c r="T108" s="117">
        <f>+VLOOKUP(B108,'Convocatoria Instrumental'!B116:AI273,19,0)</f>
        <v>0</v>
      </c>
      <c r="U108" s="119">
        <f>+VLOOKUP(B108,'Convocatoria Instrumental'!B116:AI273,20,0)</f>
        <v>0</v>
      </c>
      <c r="V108" s="118">
        <f>+VLOOKUP(B108,'Convocatoria Instrumental'!B116:AI273,21,0)</f>
        <v>0</v>
      </c>
      <c r="W108" s="119">
        <f>+VLOOKUP(B108,'Convocatoria Instrumental'!B116:AI273,22,0)</f>
        <v>0</v>
      </c>
      <c r="X108" s="119">
        <f>+VLOOKUP(B108,'Convocatoria Instrumental'!B116:AI273,23,0)</f>
        <v>0</v>
      </c>
      <c r="Y108" s="118">
        <f>+VLOOKUP(B108,'Convocatoria Instrumental'!B116:AI273,24,0)</f>
        <v>0</v>
      </c>
      <c r="Z108" s="117">
        <f>+VLOOKUP(B108,'Convocatoria Instrumental'!B116:AI273,25,0)</f>
        <v>0</v>
      </c>
      <c r="AA108" s="117">
        <f>+VLOOKUP(B108,'Convocatoria Instrumental'!B116:AI273,26,0)</f>
        <v>0</v>
      </c>
      <c r="AB108" s="117">
        <f>+VLOOKUP(B108,'Convocatoria Instrumental'!B116:AI273,27,0)</f>
        <v>0</v>
      </c>
      <c r="AC108" s="118">
        <f>+VLOOKUP(B108,'Convocatoria Instrumental'!B116:AI273,28,0)</f>
        <v>0</v>
      </c>
      <c r="AD108" s="118">
        <f>+VLOOKUP(B108,'Convocatoria Instrumental'!B116:AI273,29,0)</f>
        <v>0</v>
      </c>
      <c r="AE108" s="118">
        <f>+VLOOKUP(B108,'Convocatoria Instrumental'!B116:AI273,30,0)</f>
        <v>0</v>
      </c>
      <c r="AF108" s="118">
        <f>+VLOOKUP(B108,'Convocatoria Instrumental'!B116:AI273,31,0)</f>
        <v>0</v>
      </c>
      <c r="AG108" s="118">
        <f>+VLOOKUP(B108,'Convocatoria Instrumental'!B116:AI273,32,0)</f>
        <v>0</v>
      </c>
      <c r="AH108" s="118">
        <f>+VLOOKUP(B108,'Convocatoria Instrumental'!B116:AI273,33,0)</f>
        <v>0</v>
      </c>
      <c r="AI108" s="118">
        <f>+VLOOKUP(B108,'Convocatoria Instrumental'!B116:AI273,34,0)</f>
        <v>0</v>
      </c>
    </row>
    <row r="109" spans="1:35" ht="48" x14ac:dyDescent="0.25">
      <c r="A109" s="94">
        <f t="shared" si="1"/>
        <v>107</v>
      </c>
      <c r="B109" s="96" t="s">
        <v>346</v>
      </c>
      <c r="C109" s="96" t="s">
        <v>347</v>
      </c>
      <c r="D109" s="99" t="s">
        <v>206</v>
      </c>
      <c r="E109" s="94" t="s">
        <v>348</v>
      </c>
      <c r="F109" s="94" t="s">
        <v>440</v>
      </c>
      <c r="G109" s="94" t="s">
        <v>45</v>
      </c>
      <c r="H109" s="99">
        <v>4</v>
      </c>
      <c r="I109" s="118">
        <f>+VLOOKUP(B109,'Convocatoria Instrumental'!B117:AI274,8,0)</f>
        <v>0</v>
      </c>
      <c r="J109" s="118">
        <f>+VLOOKUP(B109,'Convocatoria Instrumental'!B117:AI274,9,0)</f>
        <v>0</v>
      </c>
      <c r="K109" s="118">
        <f>+VLOOKUP(B109,'Convocatoria Instrumental'!B117:AI274,10,0)</f>
        <v>0</v>
      </c>
      <c r="L109" s="118">
        <f>+VLOOKUP(B109,'Convocatoria Instrumental'!B117:AI274,11,0)</f>
        <v>0</v>
      </c>
      <c r="M109" s="118">
        <f>+VLOOKUP(B109,'Convocatoria Instrumental'!B117:AI274,12,0)</f>
        <v>0</v>
      </c>
      <c r="N109" s="118">
        <f>+VLOOKUP(B109,'Convocatoria Instrumental'!B117:AI274,13,0)</f>
        <v>0</v>
      </c>
      <c r="O109" s="118">
        <f>+VLOOKUP(B109,'Convocatoria Instrumental'!B117:AI274,14,0)</f>
        <v>0</v>
      </c>
      <c r="P109" s="118">
        <f>+VLOOKUP(B109,'Convocatoria Instrumental'!B117:AI274,15,0)</f>
        <v>0</v>
      </c>
      <c r="Q109" s="118">
        <f>+VLOOKUP(B109,'Convocatoria Instrumental'!B117:AI274,16,0)</f>
        <v>0</v>
      </c>
      <c r="R109" s="119">
        <f>+VLOOKUP(B109,'Convocatoria Instrumental'!B117:AI274,17,0)</f>
        <v>0</v>
      </c>
      <c r="S109" s="117">
        <f>+VLOOKUP(B109,'Convocatoria Instrumental'!B117:AI274,18,0)</f>
        <v>0</v>
      </c>
      <c r="T109" s="117">
        <f>+VLOOKUP(B109,'Convocatoria Instrumental'!B117:AI274,19,0)</f>
        <v>0</v>
      </c>
      <c r="U109" s="119">
        <f>+VLOOKUP(B109,'Convocatoria Instrumental'!B117:AI274,20,0)</f>
        <v>0</v>
      </c>
      <c r="V109" s="118">
        <f>+VLOOKUP(B109,'Convocatoria Instrumental'!B117:AI274,21,0)</f>
        <v>0</v>
      </c>
      <c r="W109" s="119">
        <f>+VLOOKUP(B109,'Convocatoria Instrumental'!B117:AI274,22,0)</f>
        <v>0</v>
      </c>
      <c r="X109" s="119">
        <f>+VLOOKUP(B109,'Convocatoria Instrumental'!B117:AI274,23,0)</f>
        <v>0</v>
      </c>
      <c r="Y109" s="118">
        <f>+VLOOKUP(B109,'Convocatoria Instrumental'!B117:AI274,24,0)</f>
        <v>0</v>
      </c>
      <c r="Z109" s="117">
        <f>+VLOOKUP(B109,'Convocatoria Instrumental'!B117:AI274,25,0)</f>
        <v>0</v>
      </c>
      <c r="AA109" s="117">
        <f>+VLOOKUP(B109,'Convocatoria Instrumental'!B117:AI274,26,0)</f>
        <v>0</v>
      </c>
      <c r="AB109" s="117">
        <f>+VLOOKUP(B109,'Convocatoria Instrumental'!B117:AI274,27,0)</f>
        <v>0</v>
      </c>
      <c r="AC109" s="118">
        <f>+VLOOKUP(B109,'Convocatoria Instrumental'!B117:AI274,28,0)</f>
        <v>0</v>
      </c>
      <c r="AD109" s="118">
        <f>+VLOOKUP(B109,'Convocatoria Instrumental'!B117:AI274,29,0)</f>
        <v>0</v>
      </c>
      <c r="AE109" s="118">
        <f>+VLOOKUP(B109,'Convocatoria Instrumental'!B117:AI274,30,0)</f>
        <v>0</v>
      </c>
      <c r="AF109" s="118">
        <f>+VLOOKUP(B109,'Convocatoria Instrumental'!B117:AI274,31,0)</f>
        <v>0</v>
      </c>
      <c r="AG109" s="118">
        <f>+VLOOKUP(B109,'Convocatoria Instrumental'!B117:AI274,32,0)</f>
        <v>0</v>
      </c>
      <c r="AH109" s="118">
        <f>+VLOOKUP(B109,'Convocatoria Instrumental'!B117:AI274,33,0)</f>
        <v>0</v>
      </c>
      <c r="AI109" s="118">
        <f>+VLOOKUP(B109,'Convocatoria Instrumental'!B117:AI274,34,0)</f>
        <v>0</v>
      </c>
    </row>
    <row r="110" spans="1:35" ht="24" x14ac:dyDescent="0.25">
      <c r="A110" s="94">
        <f t="shared" si="1"/>
        <v>108</v>
      </c>
      <c r="B110" s="95" t="s">
        <v>315</v>
      </c>
      <c r="C110" s="96" t="s">
        <v>361</v>
      </c>
      <c r="D110" s="94" t="s">
        <v>362</v>
      </c>
      <c r="E110" s="94" t="s">
        <v>373</v>
      </c>
      <c r="F110" s="94" t="s">
        <v>440</v>
      </c>
      <c r="G110" s="94" t="s">
        <v>45</v>
      </c>
      <c r="H110" s="99">
        <v>19</v>
      </c>
      <c r="I110" s="118">
        <f>+VLOOKUP(B110,'Convocatoria Instrumental'!B118:AI275,8,0)</f>
        <v>0</v>
      </c>
      <c r="J110" s="118">
        <f>+VLOOKUP(B110,'Convocatoria Instrumental'!B118:AI275,9,0)</f>
        <v>0</v>
      </c>
      <c r="K110" s="118">
        <f>+VLOOKUP(B110,'Convocatoria Instrumental'!B118:AI275,10,0)</f>
        <v>0</v>
      </c>
      <c r="L110" s="118">
        <f>+VLOOKUP(B110,'Convocatoria Instrumental'!B118:AI275,11,0)</f>
        <v>0</v>
      </c>
      <c r="M110" s="118">
        <f>+VLOOKUP(B110,'Convocatoria Instrumental'!B118:AI275,12,0)</f>
        <v>0</v>
      </c>
      <c r="N110" s="118">
        <f>+VLOOKUP(B110,'Convocatoria Instrumental'!B118:AI275,13,0)</f>
        <v>0</v>
      </c>
      <c r="O110" s="118">
        <f>+VLOOKUP(B110,'Convocatoria Instrumental'!B118:AI275,14,0)</f>
        <v>0</v>
      </c>
      <c r="P110" s="118">
        <f>+VLOOKUP(B110,'Convocatoria Instrumental'!B118:AI275,15,0)</f>
        <v>0</v>
      </c>
      <c r="Q110" s="118">
        <f>+VLOOKUP(B110,'Convocatoria Instrumental'!B118:AI275,16,0)</f>
        <v>0</v>
      </c>
      <c r="R110" s="119">
        <f>+VLOOKUP(B110,'Convocatoria Instrumental'!B118:AI275,17,0)</f>
        <v>0</v>
      </c>
      <c r="S110" s="117">
        <f>+VLOOKUP(B110,'Convocatoria Instrumental'!B118:AI275,18,0)</f>
        <v>0</v>
      </c>
      <c r="T110" s="117">
        <f>+VLOOKUP(B110,'Convocatoria Instrumental'!B118:AI275,19,0)</f>
        <v>0</v>
      </c>
      <c r="U110" s="119">
        <f>+VLOOKUP(B110,'Convocatoria Instrumental'!B118:AI275,20,0)</f>
        <v>0</v>
      </c>
      <c r="V110" s="118">
        <f>+VLOOKUP(B110,'Convocatoria Instrumental'!B118:AI275,21,0)</f>
        <v>0</v>
      </c>
      <c r="W110" s="119">
        <f>+VLOOKUP(B110,'Convocatoria Instrumental'!B118:AI275,22,0)</f>
        <v>0</v>
      </c>
      <c r="X110" s="119">
        <f>+VLOOKUP(B110,'Convocatoria Instrumental'!B118:AI275,23,0)</f>
        <v>0</v>
      </c>
      <c r="Y110" s="118">
        <f>+VLOOKUP(B110,'Convocatoria Instrumental'!B118:AI275,24,0)</f>
        <v>0</v>
      </c>
      <c r="Z110" s="117">
        <f>+VLOOKUP(B110,'Convocatoria Instrumental'!B118:AI275,25,0)</f>
        <v>0</v>
      </c>
      <c r="AA110" s="117">
        <f>+VLOOKUP(B110,'Convocatoria Instrumental'!B118:AI275,26,0)</f>
        <v>0</v>
      </c>
      <c r="AB110" s="117">
        <f>+VLOOKUP(B110,'Convocatoria Instrumental'!B118:AI275,27,0)</f>
        <v>0</v>
      </c>
      <c r="AC110" s="118">
        <f>+VLOOKUP(B110,'Convocatoria Instrumental'!B118:AI275,28,0)</f>
        <v>0</v>
      </c>
      <c r="AD110" s="118">
        <f>+VLOOKUP(B110,'Convocatoria Instrumental'!B118:AI275,29,0)</f>
        <v>0</v>
      </c>
      <c r="AE110" s="118">
        <f>+VLOOKUP(B110,'Convocatoria Instrumental'!B118:AI275,30,0)</f>
        <v>0</v>
      </c>
      <c r="AF110" s="118">
        <f>+VLOOKUP(B110,'Convocatoria Instrumental'!B118:AI275,31,0)</f>
        <v>0</v>
      </c>
      <c r="AG110" s="118">
        <f>+VLOOKUP(B110,'Convocatoria Instrumental'!B118:AI275,32,0)</f>
        <v>0</v>
      </c>
      <c r="AH110" s="118">
        <f>+VLOOKUP(B110,'Convocatoria Instrumental'!B118:AI275,33,0)</f>
        <v>0</v>
      </c>
      <c r="AI110" s="118">
        <f>+VLOOKUP(B110,'Convocatoria Instrumental'!B118:AI275,34,0)</f>
        <v>0</v>
      </c>
    </row>
    <row r="111" spans="1:35" ht="24" x14ac:dyDescent="0.25">
      <c r="A111" s="94">
        <f t="shared" si="1"/>
        <v>109</v>
      </c>
      <c r="B111" s="95" t="s">
        <v>363</v>
      </c>
      <c r="C111" s="96" t="s">
        <v>364</v>
      </c>
      <c r="D111" s="94" t="s">
        <v>365</v>
      </c>
      <c r="E111" s="94" t="s">
        <v>373</v>
      </c>
      <c r="F111" s="94" t="s">
        <v>440</v>
      </c>
      <c r="G111" s="94" t="s">
        <v>45</v>
      </c>
      <c r="H111" s="99">
        <v>9</v>
      </c>
      <c r="I111" s="118">
        <f>+VLOOKUP(B111,'Convocatoria Instrumental'!B119:AI276,8,0)</f>
        <v>0</v>
      </c>
      <c r="J111" s="118">
        <f>+VLOOKUP(B111,'Convocatoria Instrumental'!B119:AI276,9,0)</f>
        <v>0</v>
      </c>
      <c r="K111" s="118">
        <f>+VLOOKUP(B111,'Convocatoria Instrumental'!B119:AI276,10,0)</f>
        <v>0</v>
      </c>
      <c r="L111" s="118">
        <f>+VLOOKUP(B111,'Convocatoria Instrumental'!B119:AI276,11,0)</f>
        <v>0</v>
      </c>
      <c r="M111" s="118">
        <f>+VLOOKUP(B111,'Convocatoria Instrumental'!B119:AI276,12,0)</f>
        <v>0</v>
      </c>
      <c r="N111" s="118">
        <f>+VLOOKUP(B111,'Convocatoria Instrumental'!B119:AI276,13,0)</f>
        <v>0</v>
      </c>
      <c r="O111" s="118">
        <f>+VLOOKUP(B111,'Convocatoria Instrumental'!B119:AI276,14,0)</f>
        <v>0</v>
      </c>
      <c r="P111" s="118">
        <f>+VLOOKUP(B111,'Convocatoria Instrumental'!B119:AI276,15,0)</f>
        <v>0</v>
      </c>
      <c r="Q111" s="118">
        <f>+VLOOKUP(B111,'Convocatoria Instrumental'!B119:AI276,16,0)</f>
        <v>0</v>
      </c>
      <c r="R111" s="119">
        <f>+VLOOKUP(B111,'Convocatoria Instrumental'!B119:AI276,17,0)</f>
        <v>0</v>
      </c>
      <c r="S111" s="117">
        <f>+VLOOKUP(B111,'Convocatoria Instrumental'!B119:AI276,18,0)</f>
        <v>0</v>
      </c>
      <c r="T111" s="117">
        <f>+VLOOKUP(B111,'Convocatoria Instrumental'!B119:AI276,19,0)</f>
        <v>0</v>
      </c>
      <c r="U111" s="119">
        <f>+VLOOKUP(B111,'Convocatoria Instrumental'!B119:AI276,20,0)</f>
        <v>0</v>
      </c>
      <c r="V111" s="118">
        <f>+VLOOKUP(B111,'Convocatoria Instrumental'!B119:AI276,21,0)</f>
        <v>0</v>
      </c>
      <c r="W111" s="119">
        <f>+VLOOKUP(B111,'Convocatoria Instrumental'!B119:AI276,22,0)</f>
        <v>0</v>
      </c>
      <c r="X111" s="119">
        <f>+VLOOKUP(B111,'Convocatoria Instrumental'!B119:AI276,23,0)</f>
        <v>0</v>
      </c>
      <c r="Y111" s="118">
        <f>+VLOOKUP(B111,'Convocatoria Instrumental'!B119:AI276,24,0)</f>
        <v>0</v>
      </c>
      <c r="Z111" s="117">
        <f>+VLOOKUP(B111,'Convocatoria Instrumental'!B119:AI276,25,0)</f>
        <v>0</v>
      </c>
      <c r="AA111" s="117">
        <f>+VLOOKUP(B111,'Convocatoria Instrumental'!B119:AI276,26,0)</f>
        <v>0</v>
      </c>
      <c r="AB111" s="117">
        <f>+VLOOKUP(B111,'Convocatoria Instrumental'!B119:AI276,27,0)</f>
        <v>0</v>
      </c>
      <c r="AC111" s="118">
        <f>+VLOOKUP(B111,'Convocatoria Instrumental'!B119:AI276,28,0)</f>
        <v>0</v>
      </c>
      <c r="AD111" s="118">
        <f>+VLOOKUP(B111,'Convocatoria Instrumental'!B119:AI276,29,0)</f>
        <v>0</v>
      </c>
      <c r="AE111" s="118">
        <f>+VLOOKUP(B111,'Convocatoria Instrumental'!B119:AI276,30,0)</f>
        <v>0</v>
      </c>
      <c r="AF111" s="118">
        <f>+VLOOKUP(B111,'Convocatoria Instrumental'!B119:AI276,31,0)</f>
        <v>0</v>
      </c>
      <c r="AG111" s="118">
        <f>+VLOOKUP(B111,'Convocatoria Instrumental'!B119:AI276,32,0)</f>
        <v>0</v>
      </c>
      <c r="AH111" s="118">
        <f>+VLOOKUP(B111,'Convocatoria Instrumental'!B119:AI276,33,0)</f>
        <v>0</v>
      </c>
      <c r="AI111" s="118">
        <f>+VLOOKUP(B111,'Convocatoria Instrumental'!B119:AI276,34,0)</f>
        <v>0</v>
      </c>
    </row>
    <row r="112" spans="1:35" ht="24" x14ac:dyDescent="0.25">
      <c r="A112" s="94">
        <f t="shared" si="1"/>
        <v>110</v>
      </c>
      <c r="B112" s="95" t="s">
        <v>366</v>
      </c>
      <c r="C112" s="96" t="s">
        <v>159</v>
      </c>
      <c r="D112" s="94" t="s">
        <v>293</v>
      </c>
      <c r="E112" s="94" t="s">
        <v>373</v>
      </c>
      <c r="F112" s="94" t="s">
        <v>440</v>
      </c>
      <c r="G112" s="94" t="s">
        <v>45</v>
      </c>
      <c r="H112" s="99">
        <v>6</v>
      </c>
      <c r="I112" s="118">
        <f>+VLOOKUP(B112,'Convocatoria Instrumental'!B120:AI277,8,0)</f>
        <v>0</v>
      </c>
      <c r="J112" s="118">
        <f>+VLOOKUP(B112,'Convocatoria Instrumental'!B120:AI277,9,0)</f>
        <v>0</v>
      </c>
      <c r="K112" s="118">
        <f>+VLOOKUP(B112,'Convocatoria Instrumental'!B120:AI277,10,0)</f>
        <v>0</v>
      </c>
      <c r="L112" s="118">
        <f>+VLOOKUP(B112,'Convocatoria Instrumental'!B120:AI277,11,0)</f>
        <v>0</v>
      </c>
      <c r="M112" s="118">
        <f>+VLOOKUP(B112,'Convocatoria Instrumental'!B120:AI277,12,0)</f>
        <v>0</v>
      </c>
      <c r="N112" s="118">
        <f>+VLOOKUP(B112,'Convocatoria Instrumental'!B120:AI277,13,0)</f>
        <v>0</v>
      </c>
      <c r="O112" s="118">
        <f>+VLOOKUP(B112,'Convocatoria Instrumental'!B120:AI277,14,0)</f>
        <v>0</v>
      </c>
      <c r="P112" s="118">
        <f>+VLOOKUP(B112,'Convocatoria Instrumental'!B120:AI277,15,0)</f>
        <v>0</v>
      </c>
      <c r="Q112" s="118">
        <f>+VLOOKUP(B112,'Convocatoria Instrumental'!B120:AI277,16,0)</f>
        <v>0</v>
      </c>
      <c r="R112" s="119">
        <f>+VLOOKUP(B112,'Convocatoria Instrumental'!B120:AI277,17,0)</f>
        <v>0</v>
      </c>
      <c r="S112" s="117">
        <f>+VLOOKUP(B112,'Convocatoria Instrumental'!B120:AI277,18,0)</f>
        <v>0</v>
      </c>
      <c r="T112" s="117">
        <f>+VLOOKUP(B112,'Convocatoria Instrumental'!B120:AI277,19,0)</f>
        <v>0</v>
      </c>
      <c r="U112" s="119">
        <f>+VLOOKUP(B112,'Convocatoria Instrumental'!B120:AI277,20,0)</f>
        <v>0</v>
      </c>
      <c r="V112" s="118">
        <f>+VLOOKUP(B112,'Convocatoria Instrumental'!B120:AI277,21,0)</f>
        <v>0</v>
      </c>
      <c r="W112" s="119">
        <f>+VLOOKUP(B112,'Convocatoria Instrumental'!B120:AI277,22,0)</f>
        <v>0</v>
      </c>
      <c r="X112" s="119">
        <f>+VLOOKUP(B112,'Convocatoria Instrumental'!B120:AI277,23,0)</f>
        <v>0</v>
      </c>
      <c r="Y112" s="118">
        <f>+VLOOKUP(B112,'Convocatoria Instrumental'!B120:AI277,24,0)</f>
        <v>0</v>
      </c>
      <c r="Z112" s="117">
        <f>+VLOOKUP(B112,'Convocatoria Instrumental'!B120:AI277,25,0)</f>
        <v>0</v>
      </c>
      <c r="AA112" s="117">
        <f>+VLOOKUP(B112,'Convocatoria Instrumental'!B120:AI277,26,0)</f>
        <v>0</v>
      </c>
      <c r="AB112" s="117">
        <f>+VLOOKUP(B112,'Convocatoria Instrumental'!B120:AI277,27,0)</f>
        <v>0</v>
      </c>
      <c r="AC112" s="118">
        <f>+VLOOKUP(B112,'Convocatoria Instrumental'!B120:AI277,28,0)</f>
        <v>0</v>
      </c>
      <c r="AD112" s="118">
        <f>+VLOOKUP(B112,'Convocatoria Instrumental'!B120:AI277,29,0)</f>
        <v>0</v>
      </c>
      <c r="AE112" s="118">
        <f>+VLOOKUP(B112,'Convocatoria Instrumental'!B120:AI277,30,0)</f>
        <v>0</v>
      </c>
      <c r="AF112" s="118">
        <f>+VLOOKUP(B112,'Convocatoria Instrumental'!B120:AI277,31,0)</f>
        <v>0</v>
      </c>
      <c r="AG112" s="118">
        <f>+VLOOKUP(B112,'Convocatoria Instrumental'!B120:AI277,32,0)</f>
        <v>0</v>
      </c>
      <c r="AH112" s="118">
        <f>+VLOOKUP(B112,'Convocatoria Instrumental'!B120:AI277,33,0)</f>
        <v>0</v>
      </c>
      <c r="AI112" s="118">
        <f>+VLOOKUP(B112,'Convocatoria Instrumental'!B120:AI277,34,0)</f>
        <v>0</v>
      </c>
    </row>
    <row r="113" spans="1:35" x14ac:dyDescent="0.25">
      <c r="A113" s="94">
        <f t="shared" si="1"/>
        <v>111</v>
      </c>
      <c r="B113" s="95" t="s">
        <v>367</v>
      </c>
      <c r="C113" s="96" t="s">
        <v>368</v>
      </c>
      <c r="D113" s="94" t="s">
        <v>293</v>
      </c>
      <c r="E113" s="94" t="s">
        <v>373</v>
      </c>
      <c r="F113" s="94" t="s">
        <v>440</v>
      </c>
      <c r="G113" s="94" t="s">
        <v>45</v>
      </c>
      <c r="H113" s="99">
        <v>7</v>
      </c>
      <c r="I113" s="118">
        <f>+VLOOKUP(B113,'Convocatoria Instrumental'!B121:AI278,8,0)</f>
        <v>0</v>
      </c>
      <c r="J113" s="118">
        <f>+VLOOKUP(B113,'Convocatoria Instrumental'!B121:AI278,9,0)</f>
        <v>0</v>
      </c>
      <c r="K113" s="118">
        <f>+VLOOKUP(B113,'Convocatoria Instrumental'!B121:AI278,10,0)</f>
        <v>0</v>
      </c>
      <c r="L113" s="118">
        <f>+VLOOKUP(B113,'Convocatoria Instrumental'!B121:AI278,11,0)</f>
        <v>0</v>
      </c>
      <c r="M113" s="118">
        <f>+VLOOKUP(B113,'Convocatoria Instrumental'!B121:AI278,12,0)</f>
        <v>0</v>
      </c>
      <c r="N113" s="118">
        <f>+VLOOKUP(B113,'Convocatoria Instrumental'!B121:AI278,13,0)</f>
        <v>0</v>
      </c>
      <c r="O113" s="118">
        <f>+VLOOKUP(B113,'Convocatoria Instrumental'!B121:AI278,14,0)</f>
        <v>0</v>
      </c>
      <c r="P113" s="118">
        <f>+VLOOKUP(B113,'Convocatoria Instrumental'!B121:AI278,15,0)</f>
        <v>0</v>
      </c>
      <c r="Q113" s="118">
        <f>+VLOOKUP(B113,'Convocatoria Instrumental'!B121:AI278,16,0)</f>
        <v>0</v>
      </c>
      <c r="R113" s="119">
        <f>+VLOOKUP(B113,'Convocatoria Instrumental'!B121:AI278,17,0)</f>
        <v>0</v>
      </c>
      <c r="S113" s="117">
        <f>+VLOOKUP(B113,'Convocatoria Instrumental'!B121:AI278,18,0)</f>
        <v>0</v>
      </c>
      <c r="T113" s="117">
        <f>+VLOOKUP(B113,'Convocatoria Instrumental'!B121:AI278,19,0)</f>
        <v>0</v>
      </c>
      <c r="U113" s="119">
        <f>+VLOOKUP(B113,'Convocatoria Instrumental'!B121:AI278,20,0)</f>
        <v>0</v>
      </c>
      <c r="V113" s="118">
        <f>+VLOOKUP(B113,'Convocatoria Instrumental'!B121:AI278,21,0)</f>
        <v>0</v>
      </c>
      <c r="W113" s="119">
        <f>+VLOOKUP(B113,'Convocatoria Instrumental'!B121:AI278,22,0)</f>
        <v>0</v>
      </c>
      <c r="X113" s="119">
        <f>+VLOOKUP(B113,'Convocatoria Instrumental'!B121:AI278,23,0)</f>
        <v>0</v>
      </c>
      <c r="Y113" s="118">
        <f>+VLOOKUP(B113,'Convocatoria Instrumental'!B121:AI278,24,0)</f>
        <v>0</v>
      </c>
      <c r="Z113" s="117">
        <f>+VLOOKUP(B113,'Convocatoria Instrumental'!B121:AI278,25,0)</f>
        <v>0</v>
      </c>
      <c r="AA113" s="117">
        <f>+VLOOKUP(B113,'Convocatoria Instrumental'!B121:AI278,26,0)</f>
        <v>0</v>
      </c>
      <c r="AB113" s="117">
        <f>+VLOOKUP(B113,'Convocatoria Instrumental'!B121:AI278,27,0)</f>
        <v>0</v>
      </c>
      <c r="AC113" s="118">
        <f>+VLOOKUP(B113,'Convocatoria Instrumental'!B121:AI278,28,0)</f>
        <v>0</v>
      </c>
      <c r="AD113" s="118">
        <f>+VLOOKUP(B113,'Convocatoria Instrumental'!B121:AI278,29,0)</f>
        <v>0</v>
      </c>
      <c r="AE113" s="118">
        <f>+VLOOKUP(B113,'Convocatoria Instrumental'!B121:AI278,30,0)</f>
        <v>0</v>
      </c>
      <c r="AF113" s="118">
        <f>+VLOOKUP(B113,'Convocatoria Instrumental'!B121:AI278,31,0)</f>
        <v>0</v>
      </c>
      <c r="AG113" s="118">
        <f>+VLOOKUP(B113,'Convocatoria Instrumental'!B121:AI278,32,0)</f>
        <v>0</v>
      </c>
      <c r="AH113" s="118">
        <f>+VLOOKUP(B113,'Convocatoria Instrumental'!B121:AI278,33,0)</f>
        <v>0</v>
      </c>
      <c r="AI113" s="118">
        <f>+VLOOKUP(B113,'Convocatoria Instrumental'!B121:AI278,34,0)</f>
        <v>0</v>
      </c>
    </row>
    <row r="114" spans="1:35" ht="24" x14ac:dyDescent="0.25">
      <c r="A114" s="94">
        <f t="shared" si="1"/>
        <v>112</v>
      </c>
      <c r="B114" s="95" t="s">
        <v>369</v>
      </c>
      <c r="C114" s="96" t="s">
        <v>370</v>
      </c>
      <c r="D114" s="94" t="s">
        <v>365</v>
      </c>
      <c r="E114" s="94" t="s">
        <v>373</v>
      </c>
      <c r="F114" s="94" t="s">
        <v>440</v>
      </c>
      <c r="G114" s="94" t="s">
        <v>45</v>
      </c>
      <c r="H114" s="99">
        <v>5</v>
      </c>
      <c r="I114" s="118">
        <f>+VLOOKUP(B114,'Convocatoria Instrumental'!B122:AI279,8,0)</f>
        <v>0</v>
      </c>
      <c r="J114" s="118">
        <f>+VLOOKUP(B114,'Convocatoria Instrumental'!B122:AI279,9,0)</f>
        <v>0</v>
      </c>
      <c r="K114" s="118">
        <f>+VLOOKUP(B114,'Convocatoria Instrumental'!B122:AI279,10,0)</f>
        <v>0</v>
      </c>
      <c r="L114" s="118">
        <f>+VLOOKUP(B114,'Convocatoria Instrumental'!B122:AI279,11,0)</f>
        <v>0</v>
      </c>
      <c r="M114" s="118">
        <f>+VLOOKUP(B114,'Convocatoria Instrumental'!B122:AI279,12,0)</f>
        <v>0</v>
      </c>
      <c r="N114" s="118">
        <f>+VLOOKUP(B114,'Convocatoria Instrumental'!B122:AI279,13,0)</f>
        <v>0</v>
      </c>
      <c r="O114" s="118">
        <f>+VLOOKUP(B114,'Convocatoria Instrumental'!B122:AI279,14,0)</f>
        <v>0</v>
      </c>
      <c r="P114" s="118">
        <f>+VLOOKUP(B114,'Convocatoria Instrumental'!B122:AI279,15,0)</f>
        <v>0</v>
      </c>
      <c r="Q114" s="118">
        <f>+VLOOKUP(B114,'Convocatoria Instrumental'!B122:AI279,16,0)</f>
        <v>0</v>
      </c>
      <c r="R114" s="119">
        <f>+VLOOKUP(B114,'Convocatoria Instrumental'!B122:AI279,17,0)</f>
        <v>0</v>
      </c>
      <c r="S114" s="117">
        <f>+VLOOKUP(B114,'Convocatoria Instrumental'!B122:AI279,18,0)</f>
        <v>0</v>
      </c>
      <c r="T114" s="117">
        <f>+VLOOKUP(B114,'Convocatoria Instrumental'!B122:AI279,19,0)</f>
        <v>0</v>
      </c>
      <c r="U114" s="119">
        <f>+VLOOKUP(B114,'Convocatoria Instrumental'!B122:AI279,20,0)</f>
        <v>0</v>
      </c>
      <c r="V114" s="118">
        <f>+VLOOKUP(B114,'Convocatoria Instrumental'!B122:AI279,21,0)</f>
        <v>0</v>
      </c>
      <c r="W114" s="119">
        <f>+VLOOKUP(B114,'Convocatoria Instrumental'!B122:AI279,22,0)</f>
        <v>0</v>
      </c>
      <c r="X114" s="119">
        <f>+VLOOKUP(B114,'Convocatoria Instrumental'!B122:AI279,23,0)</f>
        <v>0</v>
      </c>
      <c r="Y114" s="118">
        <f>+VLOOKUP(B114,'Convocatoria Instrumental'!B122:AI279,24,0)</f>
        <v>0</v>
      </c>
      <c r="Z114" s="117">
        <f>+VLOOKUP(B114,'Convocatoria Instrumental'!B122:AI279,25,0)</f>
        <v>0</v>
      </c>
      <c r="AA114" s="117">
        <f>+VLOOKUP(B114,'Convocatoria Instrumental'!B122:AI279,26,0)</f>
        <v>0</v>
      </c>
      <c r="AB114" s="117">
        <f>+VLOOKUP(B114,'Convocatoria Instrumental'!B122:AI279,27,0)</f>
        <v>0</v>
      </c>
      <c r="AC114" s="118">
        <f>+VLOOKUP(B114,'Convocatoria Instrumental'!B122:AI279,28,0)</f>
        <v>0</v>
      </c>
      <c r="AD114" s="118">
        <f>+VLOOKUP(B114,'Convocatoria Instrumental'!B122:AI279,29,0)</f>
        <v>0</v>
      </c>
      <c r="AE114" s="118">
        <f>+VLOOKUP(B114,'Convocatoria Instrumental'!B122:AI279,30,0)</f>
        <v>0</v>
      </c>
      <c r="AF114" s="118">
        <f>+VLOOKUP(B114,'Convocatoria Instrumental'!B122:AI279,31,0)</f>
        <v>0</v>
      </c>
      <c r="AG114" s="118">
        <f>+VLOOKUP(B114,'Convocatoria Instrumental'!B122:AI279,32,0)</f>
        <v>0</v>
      </c>
      <c r="AH114" s="118">
        <f>+VLOOKUP(B114,'Convocatoria Instrumental'!B122:AI279,33,0)</f>
        <v>0</v>
      </c>
      <c r="AI114" s="118">
        <f>+VLOOKUP(B114,'Convocatoria Instrumental'!B122:AI279,34,0)</f>
        <v>0</v>
      </c>
    </row>
    <row r="115" spans="1:35" ht="24" x14ac:dyDescent="0.25">
      <c r="A115" s="94">
        <f t="shared" si="1"/>
        <v>113</v>
      </c>
      <c r="B115" s="95" t="s">
        <v>371</v>
      </c>
      <c r="C115" s="96" t="s">
        <v>372</v>
      </c>
      <c r="D115" s="94" t="s">
        <v>200</v>
      </c>
      <c r="E115" s="94" t="s">
        <v>373</v>
      </c>
      <c r="F115" s="94" t="s">
        <v>440</v>
      </c>
      <c r="G115" s="94" t="s">
        <v>45</v>
      </c>
      <c r="H115" s="94">
        <v>10</v>
      </c>
      <c r="I115" s="118">
        <f>+VLOOKUP(B115,'Convocatoria Instrumental'!B123:AI280,8,0)</f>
        <v>0</v>
      </c>
      <c r="J115" s="118">
        <f>+VLOOKUP(B115,'Convocatoria Instrumental'!B123:AI280,9,0)</f>
        <v>0</v>
      </c>
      <c r="K115" s="118">
        <f>+VLOOKUP(B115,'Convocatoria Instrumental'!B123:AI280,10,0)</f>
        <v>0</v>
      </c>
      <c r="L115" s="118">
        <f>+VLOOKUP(B115,'Convocatoria Instrumental'!B123:AI280,11,0)</f>
        <v>0</v>
      </c>
      <c r="M115" s="118">
        <f>+VLOOKUP(B115,'Convocatoria Instrumental'!B123:AI280,12,0)</f>
        <v>0</v>
      </c>
      <c r="N115" s="118">
        <f>+VLOOKUP(B115,'Convocatoria Instrumental'!B123:AI280,13,0)</f>
        <v>0</v>
      </c>
      <c r="O115" s="118">
        <f>+VLOOKUP(B115,'Convocatoria Instrumental'!B123:AI280,14,0)</f>
        <v>0</v>
      </c>
      <c r="P115" s="118">
        <f>+VLOOKUP(B115,'Convocatoria Instrumental'!B123:AI280,15,0)</f>
        <v>0</v>
      </c>
      <c r="Q115" s="118">
        <f>+VLOOKUP(B115,'Convocatoria Instrumental'!B123:AI280,16,0)</f>
        <v>0</v>
      </c>
      <c r="R115" s="119">
        <f>+VLOOKUP(B115,'Convocatoria Instrumental'!B123:AI280,17,0)</f>
        <v>0</v>
      </c>
      <c r="S115" s="117">
        <f>+VLOOKUP(B115,'Convocatoria Instrumental'!B123:AI280,18,0)</f>
        <v>0</v>
      </c>
      <c r="T115" s="117">
        <f>+VLOOKUP(B115,'Convocatoria Instrumental'!B123:AI280,19,0)</f>
        <v>0</v>
      </c>
      <c r="U115" s="119">
        <f>+VLOOKUP(B115,'Convocatoria Instrumental'!B123:AI280,20,0)</f>
        <v>0</v>
      </c>
      <c r="V115" s="118">
        <f>+VLOOKUP(B115,'Convocatoria Instrumental'!B123:AI280,21,0)</f>
        <v>0</v>
      </c>
      <c r="W115" s="119">
        <f>+VLOOKUP(B115,'Convocatoria Instrumental'!B123:AI280,22,0)</f>
        <v>0</v>
      </c>
      <c r="X115" s="119">
        <f>+VLOOKUP(B115,'Convocatoria Instrumental'!B123:AI280,23,0)</f>
        <v>0</v>
      </c>
      <c r="Y115" s="118">
        <f>+VLOOKUP(B115,'Convocatoria Instrumental'!B123:AI280,24,0)</f>
        <v>0</v>
      </c>
      <c r="Z115" s="117">
        <f>+VLOOKUP(B115,'Convocatoria Instrumental'!B123:AI280,25,0)</f>
        <v>0</v>
      </c>
      <c r="AA115" s="117">
        <f>+VLOOKUP(B115,'Convocatoria Instrumental'!B123:AI280,26,0)</f>
        <v>0</v>
      </c>
      <c r="AB115" s="117">
        <f>+VLOOKUP(B115,'Convocatoria Instrumental'!B123:AI280,27,0)</f>
        <v>0</v>
      </c>
      <c r="AC115" s="118">
        <f>+VLOOKUP(B115,'Convocatoria Instrumental'!B123:AI280,28,0)</f>
        <v>0</v>
      </c>
      <c r="AD115" s="118">
        <f>+VLOOKUP(B115,'Convocatoria Instrumental'!B123:AI280,29,0)</f>
        <v>0</v>
      </c>
      <c r="AE115" s="118">
        <f>+VLOOKUP(B115,'Convocatoria Instrumental'!B123:AI280,30,0)</f>
        <v>0</v>
      </c>
      <c r="AF115" s="118">
        <f>+VLOOKUP(B115,'Convocatoria Instrumental'!B123:AI280,31,0)</f>
        <v>0</v>
      </c>
      <c r="AG115" s="118">
        <f>+VLOOKUP(B115,'Convocatoria Instrumental'!B123:AI280,32,0)</f>
        <v>0</v>
      </c>
      <c r="AH115" s="118">
        <f>+VLOOKUP(B115,'Convocatoria Instrumental'!B123:AI280,33,0)</f>
        <v>0</v>
      </c>
      <c r="AI115" s="118">
        <f>+VLOOKUP(B115,'Convocatoria Instrumental'!B123:AI280,34,0)</f>
        <v>0</v>
      </c>
    </row>
    <row r="116" spans="1:35" x14ac:dyDescent="0.25">
      <c r="A116" s="94">
        <f t="shared" si="1"/>
        <v>114</v>
      </c>
      <c r="B116" s="96" t="s">
        <v>221</v>
      </c>
      <c r="C116" s="98" t="s">
        <v>222</v>
      </c>
      <c r="D116" s="97" t="s">
        <v>200</v>
      </c>
      <c r="E116" s="94" t="s">
        <v>290</v>
      </c>
      <c r="F116" s="94" t="s">
        <v>440</v>
      </c>
      <c r="G116" s="94" t="s">
        <v>45</v>
      </c>
      <c r="H116" s="97">
        <v>4</v>
      </c>
      <c r="I116" s="118">
        <f>+VLOOKUP(B116,'Convocatoria Instrumental'!B124:AI281,8,0)</f>
        <v>0</v>
      </c>
      <c r="J116" s="118">
        <f>+VLOOKUP(B116,'Convocatoria Instrumental'!B124:AI281,9,0)</f>
        <v>0</v>
      </c>
      <c r="K116" s="118">
        <f>+VLOOKUP(B116,'Convocatoria Instrumental'!B124:AI281,10,0)</f>
        <v>0</v>
      </c>
      <c r="L116" s="118">
        <f>+VLOOKUP(B116,'Convocatoria Instrumental'!B124:AI281,11,0)</f>
        <v>0</v>
      </c>
      <c r="M116" s="118">
        <f>+VLOOKUP(B116,'Convocatoria Instrumental'!B124:AI281,12,0)</f>
        <v>0</v>
      </c>
      <c r="N116" s="118">
        <f>+VLOOKUP(B116,'Convocatoria Instrumental'!B124:AI281,13,0)</f>
        <v>0</v>
      </c>
      <c r="O116" s="118">
        <f>+VLOOKUP(B116,'Convocatoria Instrumental'!B124:AI281,14,0)</f>
        <v>0</v>
      </c>
      <c r="P116" s="118">
        <f>+VLOOKUP(B116,'Convocatoria Instrumental'!B124:AI281,15,0)</f>
        <v>0</v>
      </c>
      <c r="Q116" s="118">
        <f>+VLOOKUP(B116,'Convocatoria Instrumental'!B124:AI281,16,0)</f>
        <v>0</v>
      </c>
      <c r="R116" s="119">
        <f>+VLOOKUP(B116,'Convocatoria Instrumental'!B124:AI281,17,0)</f>
        <v>0</v>
      </c>
      <c r="S116" s="117">
        <f>+VLOOKUP(B116,'Convocatoria Instrumental'!B124:AI281,18,0)</f>
        <v>0</v>
      </c>
      <c r="T116" s="117">
        <f>+VLOOKUP(B116,'Convocatoria Instrumental'!B124:AI281,19,0)</f>
        <v>0</v>
      </c>
      <c r="U116" s="119">
        <f>+VLOOKUP(B116,'Convocatoria Instrumental'!B124:AI281,20,0)</f>
        <v>0</v>
      </c>
      <c r="V116" s="118">
        <f>+VLOOKUP(B116,'Convocatoria Instrumental'!B124:AI281,21,0)</f>
        <v>0</v>
      </c>
      <c r="W116" s="119">
        <f>+VLOOKUP(B116,'Convocatoria Instrumental'!B124:AI281,22,0)</f>
        <v>0</v>
      </c>
      <c r="X116" s="119">
        <f>+VLOOKUP(B116,'Convocatoria Instrumental'!B124:AI281,23,0)</f>
        <v>0</v>
      </c>
      <c r="Y116" s="118">
        <f>+VLOOKUP(B116,'Convocatoria Instrumental'!B124:AI281,24,0)</f>
        <v>0</v>
      </c>
      <c r="Z116" s="117">
        <f>+VLOOKUP(B116,'Convocatoria Instrumental'!B124:AI281,25,0)</f>
        <v>0</v>
      </c>
      <c r="AA116" s="117">
        <f>+VLOOKUP(B116,'Convocatoria Instrumental'!B124:AI281,26,0)</f>
        <v>0</v>
      </c>
      <c r="AB116" s="117">
        <f>+VLOOKUP(B116,'Convocatoria Instrumental'!B124:AI281,27,0)</f>
        <v>0</v>
      </c>
      <c r="AC116" s="118">
        <f>+VLOOKUP(B116,'Convocatoria Instrumental'!B124:AI281,28,0)</f>
        <v>0</v>
      </c>
      <c r="AD116" s="118">
        <f>+VLOOKUP(B116,'Convocatoria Instrumental'!B124:AI281,29,0)</f>
        <v>0</v>
      </c>
      <c r="AE116" s="118">
        <f>+VLOOKUP(B116,'Convocatoria Instrumental'!B124:AI281,30,0)</f>
        <v>0</v>
      </c>
      <c r="AF116" s="118">
        <f>+VLOOKUP(B116,'Convocatoria Instrumental'!B124:AI281,31,0)</f>
        <v>0</v>
      </c>
      <c r="AG116" s="118">
        <f>+VLOOKUP(B116,'Convocatoria Instrumental'!B124:AI281,32,0)</f>
        <v>0</v>
      </c>
      <c r="AH116" s="118">
        <f>+VLOOKUP(B116,'Convocatoria Instrumental'!B124:AI281,33,0)</f>
        <v>0</v>
      </c>
      <c r="AI116" s="118">
        <f>+VLOOKUP(B116,'Convocatoria Instrumental'!B124:AI281,34,0)</f>
        <v>0</v>
      </c>
    </row>
    <row r="117" spans="1:35" ht="60" x14ac:dyDescent="0.25">
      <c r="A117" s="94">
        <f t="shared" si="1"/>
        <v>115</v>
      </c>
      <c r="B117" s="95" t="s">
        <v>223</v>
      </c>
      <c r="C117" s="98" t="s">
        <v>224</v>
      </c>
      <c r="D117" s="99" t="s">
        <v>225</v>
      </c>
      <c r="E117" s="94" t="s">
        <v>290</v>
      </c>
      <c r="F117" s="94" t="s">
        <v>440</v>
      </c>
      <c r="G117" s="94" t="s">
        <v>45</v>
      </c>
      <c r="H117" s="99">
        <v>4</v>
      </c>
      <c r="I117" s="118">
        <f>+VLOOKUP(B117,'Convocatoria Instrumental'!B126:AI282,8,0)</f>
        <v>0</v>
      </c>
      <c r="J117" s="118">
        <f>+VLOOKUP(B117,'Convocatoria Instrumental'!B126:AI282,9,0)</f>
        <v>0</v>
      </c>
      <c r="K117" s="118">
        <f>+VLOOKUP(B117,'Convocatoria Instrumental'!B126:AI282,10,0)</f>
        <v>0</v>
      </c>
      <c r="L117" s="118">
        <f>+VLOOKUP(B117,'Convocatoria Instrumental'!B126:AI282,11,0)</f>
        <v>0</v>
      </c>
      <c r="M117" s="118">
        <f>+VLOOKUP(B117,'Convocatoria Instrumental'!B126:AI282,12,0)</f>
        <v>0</v>
      </c>
      <c r="N117" s="118">
        <f>+VLOOKUP(B117,'Convocatoria Instrumental'!B126:AI282,13,0)</f>
        <v>0</v>
      </c>
      <c r="O117" s="118">
        <f>+VLOOKUP(B117,'Convocatoria Instrumental'!B126:AI282,14,0)</f>
        <v>0</v>
      </c>
      <c r="P117" s="118">
        <f>+VLOOKUP(B117,'Convocatoria Instrumental'!B126:AI282,15,0)</f>
        <v>0</v>
      </c>
      <c r="Q117" s="118">
        <f>+VLOOKUP(B117,'Convocatoria Instrumental'!B126:AI282,16,0)</f>
        <v>0</v>
      </c>
      <c r="R117" s="119">
        <f>+VLOOKUP(B117,'Convocatoria Instrumental'!B126:AI282,17,0)</f>
        <v>0</v>
      </c>
      <c r="S117" s="117">
        <f>+VLOOKUP(B117,'Convocatoria Instrumental'!B126:AI282,18,0)</f>
        <v>0</v>
      </c>
      <c r="T117" s="117">
        <f>+VLOOKUP(B117,'Convocatoria Instrumental'!B126:AI282,19,0)</f>
        <v>0</v>
      </c>
      <c r="U117" s="119">
        <f>+VLOOKUP(B117,'Convocatoria Instrumental'!B126:AI282,20,0)</f>
        <v>0</v>
      </c>
      <c r="V117" s="118">
        <f>+VLOOKUP(B117,'Convocatoria Instrumental'!B126:AI282,21,0)</f>
        <v>0</v>
      </c>
      <c r="W117" s="119">
        <f>+VLOOKUP(B117,'Convocatoria Instrumental'!B126:AI282,22,0)</f>
        <v>0</v>
      </c>
      <c r="X117" s="119">
        <f>+VLOOKUP(B117,'Convocatoria Instrumental'!B126:AI282,23,0)</f>
        <v>0</v>
      </c>
      <c r="Y117" s="118">
        <f>+VLOOKUP(B117,'Convocatoria Instrumental'!B126:AI282,24,0)</f>
        <v>0</v>
      </c>
      <c r="Z117" s="117">
        <f>+VLOOKUP(B117,'Convocatoria Instrumental'!B126:AI282,25,0)</f>
        <v>0</v>
      </c>
      <c r="AA117" s="117">
        <f>+VLOOKUP(B117,'Convocatoria Instrumental'!B126:AI282,26,0)</f>
        <v>0</v>
      </c>
      <c r="AB117" s="117">
        <f>+VLOOKUP(B117,'Convocatoria Instrumental'!B126:AI282,27,0)</f>
        <v>0</v>
      </c>
      <c r="AC117" s="118">
        <f>+VLOOKUP(B117,'Convocatoria Instrumental'!B126:AI282,28,0)</f>
        <v>0</v>
      </c>
      <c r="AD117" s="118">
        <f>+VLOOKUP(B117,'Convocatoria Instrumental'!B126:AI282,29,0)</f>
        <v>0</v>
      </c>
      <c r="AE117" s="118">
        <f>+VLOOKUP(B117,'Convocatoria Instrumental'!B126:AI282,30,0)</f>
        <v>0</v>
      </c>
      <c r="AF117" s="118">
        <f>+VLOOKUP(B117,'Convocatoria Instrumental'!B126:AI282,31,0)</f>
        <v>0</v>
      </c>
      <c r="AG117" s="118">
        <f>+VLOOKUP(B117,'Convocatoria Instrumental'!B126:AI282,32,0)</f>
        <v>0</v>
      </c>
      <c r="AH117" s="118">
        <f>+VLOOKUP(B117,'Convocatoria Instrumental'!B126:AI282,33,0)</f>
        <v>0</v>
      </c>
      <c r="AI117" s="118">
        <f>+VLOOKUP(B117,'Convocatoria Instrumental'!B126:AI282,34,0)</f>
        <v>0</v>
      </c>
    </row>
    <row r="118" spans="1:35" x14ac:dyDescent="0.25">
      <c r="A118" s="94">
        <f t="shared" si="1"/>
        <v>116</v>
      </c>
      <c r="B118" s="96" t="s">
        <v>226</v>
      </c>
      <c r="C118" s="98" t="s">
        <v>227</v>
      </c>
      <c r="D118" s="97" t="s">
        <v>200</v>
      </c>
      <c r="E118" s="94" t="s">
        <v>290</v>
      </c>
      <c r="F118" s="94" t="s">
        <v>440</v>
      </c>
      <c r="G118" s="94" t="s">
        <v>45</v>
      </c>
      <c r="H118" s="97">
        <v>4</v>
      </c>
      <c r="I118" s="118">
        <f>+VLOOKUP(B118,'Convocatoria Instrumental'!B127:AI283,8,0)</f>
        <v>0</v>
      </c>
      <c r="J118" s="118">
        <f>+VLOOKUP(B118,'Convocatoria Instrumental'!B127:AI283,9,0)</f>
        <v>0</v>
      </c>
      <c r="K118" s="118">
        <f>+VLOOKUP(B118,'Convocatoria Instrumental'!B127:AI283,10,0)</f>
        <v>0</v>
      </c>
      <c r="L118" s="118">
        <f>+VLOOKUP(B118,'Convocatoria Instrumental'!B127:AI283,11,0)</f>
        <v>0</v>
      </c>
      <c r="M118" s="118">
        <f>+VLOOKUP(B118,'Convocatoria Instrumental'!B127:AI283,12,0)</f>
        <v>0</v>
      </c>
      <c r="N118" s="118">
        <f>+VLOOKUP(B118,'Convocatoria Instrumental'!B127:AI283,13,0)</f>
        <v>0</v>
      </c>
      <c r="O118" s="118">
        <f>+VLOOKUP(B118,'Convocatoria Instrumental'!B127:AI283,14,0)</f>
        <v>0</v>
      </c>
      <c r="P118" s="118">
        <f>+VLOOKUP(B118,'Convocatoria Instrumental'!B127:AI283,15,0)</f>
        <v>0</v>
      </c>
      <c r="Q118" s="118">
        <f>+VLOOKUP(B118,'Convocatoria Instrumental'!B127:AI283,16,0)</f>
        <v>0</v>
      </c>
      <c r="R118" s="119">
        <f>+VLOOKUP(B118,'Convocatoria Instrumental'!B127:AI283,17,0)</f>
        <v>0</v>
      </c>
      <c r="S118" s="117">
        <f>+VLOOKUP(B118,'Convocatoria Instrumental'!B127:AI283,18,0)</f>
        <v>0</v>
      </c>
      <c r="T118" s="117">
        <f>+VLOOKUP(B118,'Convocatoria Instrumental'!B127:AI283,19,0)</f>
        <v>0</v>
      </c>
      <c r="U118" s="119">
        <f>+VLOOKUP(B118,'Convocatoria Instrumental'!B127:AI283,20,0)</f>
        <v>0</v>
      </c>
      <c r="V118" s="118">
        <f>+VLOOKUP(B118,'Convocatoria Instrumental'!B127:AI283,21,0)</f>
        <v>0</v>
      </c>
      <c r="W118" s="119">
        <f>+VLOOKUP(B118,'Convocatoria Instrumental'!B127:AI283,22,0)</f>
        <v>0</v>
      </c>
      <c r="X118" s="119">
        <f>+VLOOKUP(B118,'Convocatoria Instrumental'!B127:AI283,23,0)</f>
        <v>0</v>
      </c>
      <c r="Y118" s="118">
        <f>+VLOOKUP(B118,'Convocatoria Instrumental'!B127:AI283,24,0)</f>
        <v>0</v>
      </c>
      <c r="Z118" s="117">
        <f>+VLOOKUP(B118,'Convocatoria Instrumental'!B127:AI283,25,0)</f>
        <v>0</v>
      </c>
      <c r="AA118" s="117">
        <f>+VLOOKUP(B118,'Convocatoria Instrumental'!B127:AI283,26,0)</f>
        <v>0</v>
      </c>
      <c r="AB118" s="117">
        <f>+VLOOKUP(B118,'Convocatoria Instrumental'!B127:AI283,27,0)</f>
        <v>0</v>
      </c>
      <c r="AC118" s="118">
        <f>+VLOOKUP(B118,'Convocatoria Instrumental'!B127:AI283,28,0)</f>
        <v>0</v>
      </c>
      <c r="AD118" s="118">
        <f>+VLOOKUP(B118,'Convocatoria Instrumental'!B127:AI283,29,0)</f>
        <v>0</v>
      </c>
      <c r="AE118" s="118">
        <f>+VLOOKUP(B118,'Convocatoria Instrumental'!B127:AI283,30,0)</f>
        <v>0</v>
      </c>
      <c r="AF118" s="118">
        <f>+VLOOKUP(B118,'Convocatoria Instrumental'!B127:AI283,31,0)</f>
        <v>0</v>
      </c>
      <c r="AG118" s="118">
        <f>+VLOOKUP(B118,'Convocatoria Instrumental'!B127:AI283,32,0)</f>
        <v>0</v>
      </c>
      <c r="AH118" s="118">
        <f>+VLOOKUP(B118,'Convocatoria Instrumental'!B127:AI283,33,0)</f>
        <v>0</v>
      </c>
      <c r="AI118" s="118">
        <f>+VLOOKUP(B118,'Convocatoria Instrumental'!B127:AI283,34,0)</f>
        <v>0</v>
      </c>
    </row>
    <row r="119" spans="1:35" ht="24" x14ac:dyDescent="0.25">
      <c r="A119" s="94">
        <f t="shared" si="1"/>
        <v>117</v>
      </c>
      <c r="B119" s="96" t="s">
        <v>228</v>
      </c>
      <c r="C119" s="98" t="s">
        <v>229</v>
      </c>
      <c r="D119" s="97" t="s">
        <v>230</v>
      </c>
      <c r="E119" s="94" t="s">
        <v>290</v>
      </c>
      <c r="F119" s="94" t="s">
        <v>440</v>
      </c>
      <c r="G119" s="94" t="s">
        <v>45</v>
      </c>
      <c r="H119" s="97">
        <v>3</v>
      </c>
      <c r="I119" s="118">
        <f>+VLOOKUP(B119,'Convocatoria Instrumental'!B128:AI284,8,0)</f>
        <v>0</v>
      </c>
      <c r="J119" s="118">
        <f>+VLOOKUP(B119,'Convocatoria Instrumental'!B128:AI284,9,0)</f>
        <v>0</v>
      </c>
      <c r="K119" s="118">
        <f>+VLOOKUP(B119,'Convocatoria Instrumental'!B128:AI284,10,0)</f>
        <v>0</v>
      </c>
      <c r="L119" s="118">
        <f>+VLOOKUP(B119,'Convocatoria Instrumental'!B128:AI284,11,0)</f>
        <v>0</v>
      </c>
      <c r="M119" s="118">
        <f>+VLOOKUP(B119,'Convocatoria Instrumental'!B128:AI284,12,0)</f>
        <v>0</v>
      </c>
      <c r="N119" s="118">
        <f>+VLOOKUP(B119,'Convocatoria Instrumental'!B128:AI284,13,0)</f>
        <v>0</v>
      </c>
      <c r="O119" s="118">
        <f>+VLOOKUP(B119,'Convocatoria Instrumental'!B128:AI284,14,0)</f>
        <v>0</v>
      </c>
      <c r="P119" s="118">
        <f>+VLOOKUP(B119,'Convocatoria Instrumental'!B128:AI284,15,0)</f>
        <v>0</v>
      </c>
      <c r="Q119" s="118">
        <f>+VLOOKUP(B119,'Convocatoria Instrumental'!B128:AI284,16,0)</f>
        <v>0</v>
      </c>
      <c r="R119" s="119">
        <f>+VLOOKUP(B119,'Convocatoria Instrumental'!B128:AI284,17,0)</f>
        <v>0</v>
      </c>
      <c r="S119" s="117">
        <f>+VLOOKUP(B119,'Convocatoria Instrumental'!B128:AI284,18,0)</f>
        <v>0</v>
      </c>
      <c r="T119" s="117">
        <f>+VLOOKUP(B119,'Convocatoria Instrumental'!B128:AI284,19,0)</f>
        <v>0</v>
      </c>
      <c r="U119" s="119">
        <f>+VLOOKUP(B119,'Convocatoria Instrumental'!B128:AI284,20,0)</f>
        <v>0</v>
      </c>
      <c r="V119" s="118">
        <f>+VLOOKUP(B119,'Convocatoria Instrumental'!B128:AI284,21,0)</f>
        <v>0</v>
      </c>
      <c r="W119" s="119">
        <f>+VLOOKUP(B119,'Convocatoria Instrumental'!B128:AI284,22,0)</f>
        <v>0</v>
      </c>
      <c r="X119" s="119">
        <f>+VLOOKUP(B119,'Convocatoria Instrumental'!B128:AI284,23,0)</f>
        <v>0</v>
      </c>
      <c r="Y119" s="118">
        <f>+VLOOKUP(B119,'Convocatoria Instrumental'!B128:AI284,24,0)</f>
        <v>0</v>
      </c>
      <c r="Z119" s="117">
        <f>+VLOOKUP(B119,'Convocatoria Instrumental'!B128:AI284,25,0)</f>
        <v>0</v>
      </c>
      <c r="AA119" s="117">
        <f>+VLOOKUP(B119,'Convocatoria Instrumental'!B128:AI284,26,0)</f>
        <v>0</v>
      </c>
      <c r="AB119" s="117">
        <f>+VLOOKUP(B119,'Convocatoria Instrumental'!B128:AI284,27,0)</f>
        <v>0</v>
      </c>
      <c r="AC119" s="118">
        <f>+VLOOKUP(B119,'Convocatoria Instrumental'!B128:AI284,28,0)</f>
        <v>0</v>
      </c>
      <c r="AD119" s="118">
        <f>+VLOOKUP(B119,'Convocatoria Instrumental'!B128:AI284,29,0)</f>
        <v>0</v>
      </c>
      <c r="AE119" s="118">
        <f>+VLOOKUP(B119,'Convocatoria Instrumental'!B128:AI284,30,0)</f>
        <v>0</v>
      </c>
      <c r="AF119" s="118">
        <f>+VLOOKUP(B119,'Convocatoria Instrumental'!B128:AI284,31,0)</f>
        <v>0</v>
      </c>
      <c r="AG119" s="118">
        <f>+VLOOKUP(B119,'Convocatoria Instrumental'!B128:AI284,32,0)</f>
        <v>0</v>
      </c>
      <c r="AH119" s="118">
        <f>+VLOOKUP(B119,'Convocatoria Instrumental'!B128:AI284,33,0)</f>
        <v>0</v>
      </c>
      <c r="AI119" s="118">
        <f>+VLOOKUP(B119,'Convocatoria Instrumental'!B128:AI284,34,0)</f>
        <v>0</v>
      </c>
    </row>
    <row r="120" spans="1:35" x14ac:dyDescent="0.25">
      <c r="A120" s="94">
        <f t="shared" si="1"/>
        <v>118</v>
      </c>
      <c r="B120" s="96" t="s">
        <v>231</v>
      </c>
      <c r="C120" s="98" t="s">
        <v>232</v>
      </c>
      <c r="D120" s="97" t="s">
        <v>233</v>
      </c>
      <c r="E120" s="94" t="s">
        <v>290</v>
      </c>
      <c r="F120" s="94" t="s">
        <v>440</v>
      </c>
      <c r="G120" s="94" t="s">
        <v>45</v>
      </c>
      <c r="H120" s="97">
        <v>2</v>
      </c>
      <c r="I120" s="118">
        <f>+VLOOKUP(B120,'Convocatoria Instrumental'!B129:AI285,8,0)</f>
        <v>0</v>
      </c>
      <c r="J120" s="118">
        <f>+VLOOKUP(B120,'Convocatoria Instrumental'!B129:AI285,9,0)</f>
        <v>0</v>
      </c>
      <c r="K120" s="118">
        <f>+VLOOKUP(B120,'Convocatoria Instrumental'!B129:AI285,10,0)</f>
        <v>0</v>
      </c>
      <c r="L120" s="118">
        <f>+VLOOKUP(B120,'Convocatoria Instrumental'!B129:AI285,11,0)</f>
        <v>0</v>
      </c>
      <c r="M120" s="118">
        <f>+VLOOKUP(B120,'Convocatoria Instrumental'!B129:AI285,12,0)</f>
        <v>0</v>
      </c>
      <c r="N120" s="118">
        <f>+VLOOKUP(B120,'Convocatoria Instrumental'!B129:AI285,13,0)</f>
        <v>0</v>
      </c>
      <c r="O120" s="118">
        <f>+VLOOKUP(B120,'Convocatoria Instrumental'!B129:AI285,14,0)</f>
        <v>0</v>
      </c>
      <c r="P120" s="118">
        <f>+VLOOKUP(B120,'Convocatoria Instrumental'!B129:AI285,15,0)</f>
        <v>0</v>
      </c>
      <c r="Q120" s="118">
        <f>+VLOOKUP(B120,'Convocatoria Instrumental'!B129:AI285,16,0)</f>
        <v>0</v>
      </c>
      <c r="R120" s="119">
        <f>+VLOOKUP(B120,'Convocatoria Instrumental'!B129:AI285,17,0)</f>
        <v>0</v>
      </c>
      <c r="S120" s="117">
        <f>+VLOOKUP(B120,'Convocatoria Instrumental'!B129:AI285,18,0)</f>
        <v>0</v>
      </c>
      <c r="T120" s="117">
        <f>+VLOOKUP(B120,'Convocatoria Instrumental'!B129:AI285,19,0)</f>
        <v>0</v>
      </c>
      <c r="U120" s="119">
        <f>+VLOOKUP(B120,'Convocatoria Instrumental'!B129:AI285,20,0)</f>
        <v>0</v>
      </c>
      <c r="V120" s="118">
        <f>+VLOOKUP(B120,'Convocatoria Instrumental'!B129:AI285,21,0)</f>
        <v>0</v>
      </c>
      <c r="W120" s="119">
        <f>+VLOOKUP(B120,'Convocatoria Instrumental'!B129:AI285,22,0)</f>
        <v>0</v>
      </c>
      <c r="X120" s="119">
        <f>+VLOOKUP(B120,'Convocatoria Instrumental'!B129:AI285,23,0)</f>
        <v>0</v>
      </c>
      <c r="Y120" s="118">
        <f>+VLOOKUP(B120,'Convocatoria Instrumental'!B129:AI285,24,0)</f>
        <v>0</v>
      </c>
      <c r="Z120" s="117">
        <f>+VLOOKUP(B120,'Convocatoria Instrumental'!B129:AI285,25,0)</f>
        <v>0</v>
      </c>
      <c r="AA120" s="117">
        <f>+VLOOKUP(B120,'Convocatoria Instrumental'!B129:AI285,26,0)</f>
        <v>0</v>
      </c>
      <c r="AB120" s="117">
        <f>+VLOOKUP(B120,'Convocatoria Instrumental'!B129:AI285,27,0)</f>
        <v>0</v>
      </c>
      <c r="AC120" s="118">
        <f>+VLOOKUP(B120,'Convocatoria Instrumental'!B129:AI285,28,0)</f>
        <v>0</v>
      </c>
      <c r="AD120" s="118">
        <f>+VLOOKUP(B120,'Convocatoria Instrumental'!B129:AI285,29,0)</f>
        <v>0</v>
      </c>
      <c r="AE120" s="118">
        <f>+VLOOKUP(B120,'Convocatoria Instrumental'!B129:AI285,30,0)</f>
        <v>0</v>
      </c>
      <c r="AF120" s="118">
        <f>+VLOOKUP(B120,'Convocatoria Instrumental'!B129:AI285,31,0)</f>
        <v>0</v>
      </c>
      <c r="AG120" s="118">
        <f>+VLOOKUP(B120,'Convocatoria Instrumental'!B129:AI285,32,0)</f>
        <v>0</v>
      </c>
      <c r="AH120" s="118">
        <f>+VLOOKUP(B120,'Convocatoria Instrumental'!B129:AI285,33,0)</f>
        <v>0</v>
      </c>
      <c r="AI120" s="118">
        <f>+VLOOKUP(B120,'Convocatoria Instrumental'!B129:AI285,34,0)</f>
        <v>0</v>
      </c>
    </row>
    <row r="121" spans="1:35" x14ac:dyDescent="0.25">
      <c r="A121" s="94">
        <f t="shared" si="1"/>
        <v>119</v>
      </c>
      <c r="B121" s="96" t="s">
        <v>234</v>
      </c>
      <c r="C121" s="98" t="s">
        <v>235</v>
      </c>
      <c r="D121" s="97" t="s">
        <v>236</v>
      </c>
      <c r="E121" s="94" t="s">
        <v>290</v>
      </c>
      <c r="F121" s="94" t="s">
        <v>440</v>
      </c>
      <c r="G121" s="94" t="s">
        <v>45</v>
      </c>
      <c r="H121" s="97">
        <v>4</v>
      </c>
      <c r="I121" s="118">
        <f>+VLOOKUP(B121,'Convocatoria Instrumental'!B130:AI286,8,0)</f>
        <v>0</v>
      </c>
      <c r="J121" s="118">
        <f>+VLOOKUP(B121,'Convocatoria Instrumental'!B130:AI286,9,0)</f>
        <v>0</v>
      </c>
      <c r="K121" s="118">
        <f>+VLOOKUP(B121,'Convocatoria Instrumental'!B130:AI286,10,0)</f>
        <v>0</v>
      </c>
      <c r="L121" s="118">
        <f>+VLOOKUP(B121,'Convocatoria Instrumental'!B130:AI286,11,0)</f>
        <v>0</v>
      </c>
      <c r="M121" s="118">
        <f>+VLOOKUP(B121,'Convocatoria Instrumental'!B130:AI286,12,0)</f>
        <v>0</v>
      </c>
      <c r="N121" s="118">
        <f>+VLOOKUP(B121,'Convocatoria Instrumental'!B130:AI286,13,0)</f>
        <v>0</v>
      </c>
      <c r="O121" s="118">
        <f>+VLOOKUP(B121,'Convocatoria Instrumental'!B130:AI286,14,0)</f>
        <v>0</v>
      </c>
      <c r="P121" s="118">
        <f>+VLOOKUP(B121,'Convocatoria Instrumental'!B130:AI286,15,0)</f>
        <v>0</v>
      </c>
      <c r="Q121" s="118">
        <f>+VLOOKUP(B121,'Convocatoria Instrumental'!B130:AI286,16,0)</f>
        <v>0</v>
      </c>
      <c r="R121" s="119">
        <f>+VLOOKUP(B121,'Convocatoria Instrumental'!B130:AI286,17,0)</f>
        <v>0</v>
      </c>
      <c r="S121" s="117">
        <f>+VLOOKUP(B121,'Convocatoria Instrumental'!B130:AI286,18,0)</f>
        <v>0</v>
      </c>
      <c r="T121" s="117">
        <f>+VLOOKUP(B121,'Convocatoria Instrumental'!B130:AI286,19,0)</f>
        <v>0</v>
      </c>
      <c r="U121" s="119">
        <f>+VLOOKUP(B121,'Convocatoria Instrumental'!B130:AI286,20,0)</f>
        <v>0</v>
      </c>
      <c r="V121" s="118">
        <f>+VLOOKUP(B121,'Convocatoria Instrumental'!B130:AI286,21,0)</f>
        <v>0</v>
      </c>
      <c r="W121" s="119">
        <f>+VLOOKUP(B121,'Convocatoria Instrumental'!B130:AI286,22,0)</f>
        <v>0</v>
      </c>
      <c r="X121" s="119">
        <f>+VLOOKUP(B121,'Convocatoria Instrumental'!B130:AI286,23,0)</f>
        <v>0</v>
      </c>
      <c r="Y121" s="118">
        <f>+VLOOKUP(B121,'Convocatoria Instrumental'!B130:AI286,24,0)</f>
        <v>0</v>
      </c>
      <c r="Z121" s="117">
        <f>+VLOOKUP(B121,'Convocatoria Instrumental'!B130:AI286,25,0)</f>
        <v>0</v>
      </c>
      <c r="AA121" s="117">
        <f>+VLOOKUP(B121,'Convocatoria Instrumental'!B130:AI286,26,0)</f>
        <v>0</v>
      </c>
      <c r="AB121" s="117">
        <f>+VLOOKUP(B121,'Convocatoria Instrumental'!B130:AI286,27,0)</f>
        <v>0</v>
      </c>
      <c r="AC121" s="118">
        <f>+VLOOKUP(B121,'Convocatoria Instrumental'!B130:AI286,28,0)</f>
        <v>0</v>
      </c>
      <c r="AD121" s="118">
        <f>+VLOOKUP(B121,'Convocatoria Instrumental'!B130:AI286,29,0)</f>
        <v>0</v>
      </c>
      <c r="AE121" s="118">
        <f>+VLOOKUP(B121,'Convocatoria Instrumental'!B130:AI286,30,0)</f>
        <v>0</v>
      </c>
      <c r="AF121" s="118">
        <f>+VLOOKUP(B121,'Convocatoria Instrumental'!B130:AI286,31,0)</f>
        <v>0</v>
      </c>
      <c r="AG121" s="118">
        <f>+VLOOKUP(B121,'Convocatoria Instrumental'!B130:AI286,32,0)</f>
        <v>0</v>
      </c>
      <c r="AH121" s="118">
        <f>+VLOOKUP(B121,'Convocatoria Instrumental'!B130:AI286,33,0)</f>
        <v>0</v>
      </c>
      <c r="AI121" s="118">
        <f>+VLOOKUP(B121,'Convocatoria Instrumental'!B130:AI286,34,0)</f>
        <v>0</v>
      </c>
    </row>
    <row r="122" spans="1:35" ht="24" x14ac:dyDescent="0.25">
      <c r="A122" s="94">
        <f t="shared" si="1"/>
        <v>120</v>
      </c>
      <c r="B122" s="96" t="s">
        <v>237</v>
      </c>
      <c r="C122" s="98" t="s">
        <v>238</v>
      </c>
      <c r="D122" s="97" t="s">
        <v>239</v>
      </c>
      <c r="E122" s="94" t="s">
        <v>290</v>
      </c>
      <c r="F122" s="94" t="s">
        <v>440</v>
      </c>
      <c r="G122" s="94" t="s">
        <v>45</v>
      </c>
      <c r="H122" s="97">
        <v>4</v>
      </c>
      <c r="I122" s="118">
        <f>+VLOOKUP(B122,'Convocatoria Instrumental'!B131:AI287,8,0)</f>
        <v>0</v>
      </c>
      <c r="J122" s="118">
        <f>+VLOOKUP(B122,'Convocatoria Instrumental'!B131:AI287,9,0)</f>
        <v>0</v>
      </c>
      <c r="K122" s="118">
        <f>+VLOOKUP(B122,'Convocatoria Instrumental'!B131:AI287,10,0)</f>
        <v>0</v>
      </c>
      <c r="L122" s="118">
        <f>+VLOOKUP(B122,'Convocatoria Instrumental'!B131:AI287,11,0)</f>
        <v>0</v>
      </c>
      <c r="M122" s="118">
        <f>+VLOOKUP(B122,'Convocatoria Instrumental'!B131:AI287,12,0)</f>
        <v>0</v>
      </c>
      <c r="N122" s="118">
        <f>+VLOOKUP(B122,'Convocatoria Instrumental'!B131:AI287,13,0)</f>
        <v>0</v>
      </c>
      <c r="O122" s="118">
        <f>+VLOOKUP(B122,'Convocatoria Instrumental'!B131:AI287,14,0)</f>
        <v>0</v>
      </c>
      <c r="P122" s="118">
        <f>+VLOOKUP(B122,'Convocatoria Instrumental'!B131:AI287,15,0)</f>
        <v>0</v>
      </c>
      <c r="Q122" s="118">
        <f>+VLOOKUP(B122,'Convocatoria Instrumental'!B131:AI287,16,0)</f>
        <v>0</v>
      </c>
      <c r="R122" s="119">
        <f>+VLOOKUP(B122,'Convocatoria Instrumental'!B131:AI287,17,0)</f>
        <v>0</v>
      </c>
      <c r="S122" s="117">
        <f>+VLOOKUP(B122,'Convocatoria Instrumental'!B131:AI287,18,0)</f>
        <v>0</v>
      </c>
      <c r="T122" s="117">
        <f>+VLOOKUP(B122,'Convocatoria Instrumental'!B131:AI287,19,0)</f>
        <v>0</v>
      </c>
      <c r="U122" s="119">
        <f>+VLOOKUP(B122,'Convocatoria Instrumental'!B131:AI287,20,0)</f>
        <v>0</v>
      </c>
      <c r="V122" s="118">
        <f>+VLOOKUP(B122,'Convocatoria Instrumental'!B131:AI287,21,0)</f>
        <v>0</v>
      </c>
      <c r="W122" s="119">
        <f>+VLOOKUP(B122,'Convocatoria Instrumental'!B131:AI287,22,0)</f>
        <v>0</v>
      </c>
      <c r="X122" s="119">
        <f>+VLOOKUP(B122,'Convocatoria Instrumental'!B131:AI287,23,0)</f>
        <v>0</v>
      </c>
      <c r="Y122" s="118">
        <f>+VLOOKUP(B122,'Convocatoria Instrumental'!B131:AI287,24,0)</f>
        <v>0</v>
      </c>
      <c r="Z122" s="117">
        <f>+VLOOKUP(B122,'Convocatoria Instrumental'!B131:AI287,25,0)</f>
        <v>0</v>
      </c>
      <c r="AA122" s="117">
        <f>+VLOOKUP(B122,'Convocatoria Instrumental'!B131:AI287,26,0)</f>
        <v>0</v>
      </c>
      <c r="AB122" s="117">
        <f>+VLOOKUP(B122,'Convocatoria Instrumental'!B131:AI287,27,0)</f>
        <v>0</v>
      </c>
      <c r="AC122" s="118">
        <f>+VLOOKUP(B122,'Convocatoria Instrumental'!B131:AI287,28,0)</f>
        <v>0</v>
      </c>
      <c r="AD122" s="118">
        <f>+VLOOKUP(B122,'Convocatoria Instrumental'!B131:AI287,29,0)</f>
        <v>0</v>
      </c>
      <c r="AE122" s="118">
        <f>+VLOOKUP(B122,'Convocatoria Instrumental'!B131:AI287,30,0)</f>
        <v>0</v>
      </c>
      <c r="AF122" s="118">
        <f>+VLOOKUP(B122,'Convocatoria Instrumental'!B131:AI287,31,0)</f>
        <v>0</v>
      </c>
      <c r="AG122" s="118">
        <f>+VLOOKUP(B122,'Convocatoria Instrumental'!B131:AI287,32,0)</f>
        <v>0</v>
      </c>
      <c r="AH122" s="118">
        <f>+VLOOKUP(B122,'Convocatoria Instrumental'!B131:AI287,33,0)</f>
        <v>0</v>
      </c>
      <c r="AI122" s="118">
        <f>+VLOOKUP(B122,'Convocatoria Instrumental'!B131:AI287,34,0)</f>
        <v>0</v>
      </c>
    </row>
    <row r="123" spans="1:35" ht="24" x14ac:dyDescent="0.25">
      <c r="A123" s="94">
        <f t="shared" si="1"/>
        <v>121</v>
      </c>
      <c r="B123" s="96" t="s">
        <v>240</v>
      </c>
      <c r="C123" s="98" t="s">
        <v>241</v>
      </c>
      <c r="D123" s="97" t="s">
        <v>242</v>
      </c>
      <c r="E123" s="94" t="s">
        <v>290</v>
      </c>
      <c r="F123" s="94" t="s">
        <v>440</v>
      </c>
      <c r="G123" s="94" t="s">
        <v>45</v>
      </c>
      <c r="H123" s="97">
        <v>2</v>
      </c>
      <c r="I123" s="118">
        <f>+VLOOKUP(B123,'Convocatoria Instrumental'!B132:AI288,8,0)</f>
        <v>0</v>
      </c>
      <c r="J123" s="118">
        <f>+VLOOKUP(B123,'Convocatoria Instrumental'!B132:AI288,9,0)</f>
        <v>0</v>
      </c>
      <c r="K123" s="118">
        <f>+VLOOKUP(B123,'Convocatoria Instrumental'!B132:AI288,10,0)</f>
        <v>0</v>
      </c>
      <c r="L123" s="118">
        <f>+VLOOKUP(B123,'Convocatoria Instrumental'!B132:AI288,11,0)</f>
        <v>0</v>
      </c>
      <c r="M123" s="118">
        <f>+VLOOKUP(B123,'Convocatoria Instrumental'!B132:AI288,12,0)</f>
        <v>0</v>
      </c>
      <c r="N123" s="118">
        <f>+VLOOKUP(B123,'Convocatoria Instrumental'!B132:AI288,13,0)</f>
        <v>0</v>
      </c>
      <c r="O123" s="118">
        <f>+VLOOKUP(B123,'Convocatoria Instrumental'!B132:AI288,14,0)</f>
        <v>0</v>
      </c>
      <c r="P123" s="118">
        <f>+VLOOKUP(B123,'Convocatoria Instrumental'!B132:AI288,15,0)</f>
        <v>0</v>
      </c>
      <c r="Q123" s="118">
        <f>+VLOOKUP(B123,'Convocatoria Instrumental'!B132:AI288,16,0)</f>
        <v>0</v>
      </c>
      <c r="R123" s="119">
        <f>+VLOOKUP(B123,'Convocatoria Instrumental'!B132:AI288,17,0)</f>
        <v>0</v>
      </c>
      <c r="S123" s="117">
        <f>+VLOOKUP(B123,'Convocatoria Instrumental'!B132:AI288,18,0)</f>
        <v>0</v>
      </c>
      <c r="T123" s="117">
        <f>+VLOOKUP(B123,'Convocatoria Instrumental'!B132:AI288,19,0)</f>
        <v>0</v>
      </c>
      <c r="U123" s="119">
        <f>+VLOOKUP(B123,'Convocatoria Instrumental'!B132:AI288,20,0)</f>
        <v>0</v>
      </c>
      <c r="V123" s="118">
        <f>+VLOOKUP(B123,'Convocatoria Instrumental'!B132:AI288,21,0)</f>
        <v>0</v>
      </c>
      <c r="W123" s="119">
        <f>+VLOOKUP(B123,'Convocatoria Instrumental'!B132:AI288,22,0)</f>
        <v>0</v>
      </c>
      <c r="X123" s="119">
        <f>+VLOOKUP(B123,'Convocatoria Instrumental'!B132:AI288,23,0)</f>
        <v>0</v>
      </c>
      <c r="Y123" s="118">
        <f>+VLOOKUP(B123,'Convocatoria Instrumental'!B132:AI288,24,0)</f>
        <v>0</v>
      </c>
      <c r="Z123" s="117">
        <f>+VLOOKUP(B123,'Convocatoria Instrumental'!B132:AI288,25,0)</f>
        <v>0</v>
      </c>
      <c r="AA123" s="117">
        <f>+VLOOKUP(B123,'Convocatoria Instrumental'!B132:AI288,26,0)</f>
        <v>0</v>
      </c>
      <c r="AB123" s="117">
        <f>+VLOOKUP(B123,'Convocatoria Instrumental'!B132:AI288,27,0)</f>
        <v>0</v>
      </c>
      <c r="AC123" s="118">
        <f>+VLOOKUP(B123,'Convocatoria Instrumental'!B132:AI288,28,0)</f>
        <v>0</v>
      </c>
      <c r="AD123" s="118">
        <f>+VLOOKUP(B123,'Convocatoria Instrumental'!B132:AI288,29,0)</f>
        <v>0</v>
      </c>
      <c r="AE123" s="118">
        <f>+VLOOKUP(B123,'Convocatoria Instrumental'!B132:AI288,30,0)</f>
        <v>0</v>
      </c>
      <c r="AF123" s="118">
        <f>+VLOOKUP(B123,'Convocatoria Instrumental'!B132:AI288,31,0)</f>
        <v>0</v>
      </c>
      <c r="AG123" s="118">
        <f>+VLOOKUP(B123,'Convocatoria Instrumental'!B132:AI288,32,0)</f>
        <v>0</v>
      </c>
      <c r="AH123" s="118">
        <f>+VLOOKUP(B123,'Convocatoria Instrumental'!B132:AI288,33,0)</f>
        <v>0</v>
      </c>
      <c r="AI123" s="118">
        <f>+VLOOKUP(B123,'Convocatoria Instrumental'!B132:AI288,34,0)</f>
        <v>0</v>
      </c>
    </row>
    <row r="124" spans="1:35" ht="24" x14ac:dyDescent="0.25">
      <c r="A124" s="94">
        <f t="shared" si="1"/>
        <v>122</v>
      </c>
      <c r="B124" s="96" t="s">
        <v>243</v>
      </c>
      <c r="C124" s="98" t="s">
        <v>244</v>
      </c>
      <c r="D124" s="97" t="s">
        <v>245</v>
      </c>
      <c r="E124" s="94" t="s">
        <v>290</v>
      </c>
      <c r="F124" s="94" t="s">
        <v>440</v>
      </c>
      <c r="G124" s="94" t="s">
        <v>45</v>
      </c>
      <c r="H124" s="97">
        <v>6</v>
      </c>
      <c r="I124" s="118">
        <f>+VLOOKUP(B124,'Convocatoria Instrumental'!B133:AI289,8,0)</f>
        <v>0</v>
      </c>
      <c r="J124" s="118">
        <f>+VLOOKUP(B124,'Convocatoria Instrumental'!B133:AI289,9,0)</f>
        <v>0</v>
      </c>
      <c r="K124" s="118">
        <f>+VLOOKUP(B124,'Convocatoria Instrumental'!B133:AI289,10,0)</f>
        <v>0</v>
      </c>
      <c r="L124" s="118">
        <f>+VLOOKUP(B124,'Convocatoria Instrumental'!B133:AI289,11,0)</f>
        <v>0</v>
      </c>
      <c r="M124" s="118">
        <f>+VLOOKUP(B124,'Convocatoria Instrumental'!B133:AI289,12,0)</f>
        <v>0</v>
      </c>
      <c r="N124" s="118">
        <f>+VLOOKUP(B124,'Convocatoria Instrumental'!B133:AI289,13,0)</f>
        <v>0</v>
      </c>
      <c r="O124" s="118">
        <f>+VLOOKUP(B124,'Convocatoria Instrumental'!B133:AI289,14,0)</f>
        <v>0</v>
      </c>
      <c r="P124" s="118">
        <f>+VLOOKUP(B124,'Convocatoria Instrumental'!B133:AI289,15,0)</f>
        <v>0</v>
      </c>
      <c r="Q124" s="118">
        <f>+VLOOKUP(B124,'Convocatoria Instrumental'!B133:AI289,16,0)</f>
        <v>0</v>
      </c>
      <c r="R124" s="119">
        <f>+VLOOKUP(B124,'Convocatoria Instrumental'!B133:AI289,17,0)</f>
        <v>0</v>
      </c>
      <c r="S124" s="117">
        <f>+VLOOKUP(B124,'Convocatoria Instrumental'!B133:AI289,18,0)</f>
        <v>0</v>
      </c>
      <c r="T124" s="117">
        <f>+VLOOKUP(B124,'Convocatoria Instrumental'!B133:AI289,19,0)</f>
        <v>0</v>
      </c>
      <c r="U124" s="119">
        <f>+VLOOKUP(B124,'Convocatoria Instrumental'!B133:AI289,20,0)</f>
        <v>0</v>
      </c>
      <c r="V124" s="118">
        <f>+VLOOKUP(B124,'Convocatoria Instrumental'!B133:AI289,21,0)</f>
        <v>0</v>
      </c>
      <c r="W124" s="119">
        <f>+VLOOKUP(B124,'Convocatoria Instrumental'!B133:AI289,22,0)</f>
        <v>0</v>
      </c>
      <c r="X124" s="119">
        <f>+VLOOKUP(B124,'Convocatoria Instrumental'!B133:AI289,23,0)</f>
        <v>0</v>
      </c>
      <c r="Y124" s="118">
        <f>+VLOOKUP(B124,'Convocatoria Instrumental'!B133:AI289,24,0)</f>
        <v>0</v>
      </c>
      <c r="Z124" s="117">
        <f>+VLOOKUP(B124,'Convocatoria Instrumental'!B133:AI289,25,0)</f>
        <v>0</v>
      </c>
      <c r="AA124" s="117">
        <f>+VLOOKUP(B124,'Convocatoria Instrumental'!B133:AI289,26,0)</f>
        <v>0</v>
      </c>
      <c r="AB124" s="117">
        <f>+VLOOKUP(B124,'Convocatoria Instrumental'!B133:AI289,27,0)</f>
        <v>0</v>
      </c>
      <c r="AC124" s="118">
        <f>+VLOOKUP(B124,'Convocatoria Instrumental'!B133:AI289,28,0)</f>
        <v>0</v>
      </c>
      <c r="AD124" s="118">
        <f>+VLOOKUP(B124,'Convocatoria Instrumental'!B133:AI289,29,0)</f>
        <v>0</v>
      </c>
      <c r="AE124" s="118">
        <f>+VLOOKUP(B124,'Convocatoria Instrumental'!B133:AI289,30,0)</f>
        <v>0</v>
      </c>
      <c r="AF124" s="118">
        <f>+VLOOKUP(B124,'Convocatoria Instrumental'!B133:AI289,31,0)</f>
        <v>0</v>
      </c>
      <c r="AG124" s="118">
        <f>+VLOOKUP(B124,'Convocatoria Instrumental'!B133:AI289,32,0)</f>
        <v>0</v>
      </c>
      <c r="AH124" s="118">
        <f>+VLOOKUP(B124,'Convocatoria Instrumental'!B133:AI289,33,0)</f>
        <v>0</v>
      </c>
      <c r="AI124" s="118">
        <f>+VLOOKUP(B124,'Convocatoria Instrumental'!B133:AI289,34,0)</f>
        <v>0</v>
      </c>
    </row>
    <row r="125" spans="1:35" x14ac:dyDescent="0.25">
      <c r="A125" s="94">
        <f t="shared" si="1"/>
        <v>123</v>
      </c>
      <c r="B125" s="96" t="s">
        <v>246</v>
      </c>
      <c r="C125" s="98" t="s">
        <v>247</v>
      </c>
      <c r="D125" s="97" t="s">
        <v>200</v>
      </c>
      <c r="E125" s="94" t="s">
        <v>290</v>
      </c>
      <c r="F125" s="94" t="s">
        <v>440</v>
      </c>
      <c r="G125" s="94" t="s">
        <v>45</v>
      </c>
      <c r="H125" s="97">
        <v>2</v>
      </c>
      <c r="I125" s="118">
        <f>+VLOOKUP(B125,'Convocatoria Instrumental'!B134:AI290,8,0)</f>
        <v>0</v>
      </c>
      <c r="J125" s="118">
        <f>+VLOOKUP(B125,'Convocatoria Instrumental'!B134:AI290,9,0)</f>
        <v>0</v>
      </c>
      <c r="K125" s="118">
        <f>+VLOOKUP(B125,'Convocatoria Instrumental'!B134:AI290,10,0)</f>
        <v>0</v>
      </c>
      <c r="L125" s="118">
        <f>+VLOOKUP(B125,'Convocatoria Instrumental'!B134:AI290,11,0)</f>
        <v>0</v>
      </c>
      <c r="M125" s="118">
        <f>+VLOOKUP(B125,'Convocatoria Instrumental'!B134:AI290,12,0)</f>
        <v>0</v>
      </c>
      <c r="N125" s="118">
        <f>+VLOOKUP(B125,'Convocatoria Instrumental'!B134:AI290,13,0)</f>
        <v>0</v>
      </c>
      <c r="O125" s="118">
        <f>+VLOOKUP(B125,'Convocatoria Instrumental'!B134:AI290,14,0)</f>
        <v>0</v>
      </c>
      <c r="P125" s="118">
        <f>+VLOOKUP(B125,'Convocatoria Instrumental'!B134:AI290,15,0)</f>
        <v>0</v>
      </c>
      <c r="Q125" s="118">
        <f>+VLOOKUP(B125,'Convocatoria Instrumental'!B134:AI290,16,0)</f>
        <v>0</v>
      </c>
      <c r="R125" s="119">
        <f>+VLOOKUP(B125,'Convocatoria Instrumental'!B134:AI290,17,0)</f>
        <v>0</v>
      </c>
      <c r="S125" s="117">
        <f>+VLOOKUP(B125,'Convocatoria Instrumental'!B134:AI290,18,0)</f>
        <v>0</v>
      </c>
      <c r="T125" s="117">
        <f>+VLOOKUP(B125,'Convocatoria Instrumental'!B134:AI290,19,0)</f>
        <v>0</v>
      </c>
      <c r="U125" s="119">
        <f>+VLOOKUP(B125,'Convocatoria Instrumental'!B134:AI290,20,0)</f>
        <v>0</v>
      </c>
      <c r="V125" s="118">
        <f>+VLOOKUP(B125,'Convocatoria Instrumental'!B134:AI290,21,0)</f>
        <v>0</v>
      </c>
      <c r="W125" s="119">
        <f>+VLOOKUP(B125,'Convocatoria Instrumental'!B134:AI290,22,0)</f>
        <v>0</v>
      </c>
      <c r="X125" s="119">
        <f>+VLOOKUP(B125,'Convocatoria Instrumental'!B134:AI290,23,0)</f>
        <v>0</v>
      </c>
      <c r="Y125" s="118">
        <f>+VLOOKUP(B125,'Convocatoria Instrumental'!B134:AI290,24,0)</f>
        <v>0</v>
      </c>
      <c r="Z125" s="117">
        <f>+VLOOKUP(B125,'Convocatoria Instrumental'!B134:AI290,25,0)</f>
        <v>0</v>
      </c>
      <c r="AA125" s="117">
        <f>+VLOOKUP(B125,'Convocatoria Instrumental'!B134:AI290,26,0)</f>
        <v>0</v>
      </c>
      <c r="AB125" s="117">
        <f>+VLOOKUP(B125,'Convocatoria Instrumental'!B134:AI290,27,0)</f>
        <v>0</v>
      </c>
      <c r="AC125" s="118">
        <f>+VLOOKUP(B125,'Convocatoria Instrumental'!B134:AI290,28,0)</f>
        <v>0</v>
      </c>
      <c r="AD125" s="118">
        <f>+VLOOKUP(B125,'Convocatoria Instrumental'!B134:AI290,29,0)</f>
        <v>0</v>
      </c>
      <c r="AE125" s="118">
        <f>+VLOOKUP(B125,'Convocatoria Instrumental'!B134:AI290,30,0)</f>
        <v>0</v>
      </c>
      <c r="AF125" s="118">
        <f>+VLOOKUP(B125,'Convocatoria Instrumental'!B134:AI290,31,0)</f>
        <v>0</v>
      </c>
      <c r="AG125" s="118">
        <f>+VLOOKUP(B125,'Convocatoria Instrumental'!B134:AI290,32,0)</f>
        <v>0</v>
      </c>
      <c r="AH125" s="118">
        <f>+VLOOKUP(B125,'Convocatoria Instrumental'!B134:AI290,33,0)</f>
        <v>0</v>
      </c>
      <c r="AI125" s="118">
        <f>+VLOOKUP(B125,'Convocatoria Instrumental'!B134:AI290,34,0)</f>
        <v>0</v>
      </c>
    </row>
    <row r="126" spans="1:35" ht="24" x14ac:dyDescent="0.25">
      <c r="A126" s="94">
        <f t="shared" si="1"/>
        <v>124</v>
      </c>
      <c r="B126" s="96" t="s">
        <v>248</v>
      </c>
      <c r="C126" s="98" t="s">
        <v>249</v>
      </c>
      <c r="D126" s="97" t="s">
        <v>188</v>
      </c>
      <c r="E126" s="94" t="s">
        <v>290</v>
      </c>
      <c r="F126" s="94" t="s">
        <v>440</v>
      </c>
      <c r="G126" s="94" t="s">
        <v>45</v>
      </c>
      <c r="H126" s="97">
        <v>6</v>
      </c>
      <c r="I126" s="118">
        <f>+VLOOKUP(B126,'Convocatoria Instrumental'!B135:AI291,8,0)</f>
        <v>0</v>
      </c>
      <c r="J126" s="118">
        <f>+VLOOKUP(B126,'Convocatoria Instrumental'!B135:AI291,9,0)</f>
        <v>0</v>
      </c>
      <c r="K126" s="118">
        <f>+VLOOKUP(B126,'Convocatoria Instrumental'!B135:AI291,10,0)</f>
        <v>0</v>
      </c>
      <c r="L126" s="118">
        <f>+VLOOKUP(B126,'Convocatoria Instrumental'!B135:AI291,11,0)</f>
        <v>0</v>
      </c>
      <c r="M126" s="118">
        <f>+VLOOKUP(B126,'Convocatoria Instrumental'!B135:AI291,12,0)</f>
        <v>0</v>
      </c>
      <c r="N126" s="118">
        <f>+VLOOKUP(B126,'Convocatoria Instrumental'!B135:AI291,13,0)</f>
        <v>0</v>
      </c>
      <c r="O126" s="118">
        <f>+VLOOKUP(B126,'Convocatoria Instrumental'!B135:AI291,14,0)</f>
        <v>0</v>
      </c>
      <c r="P126" s="118">
        <f>+VLOOKUP(B126,'Convocatoria Instrumental'!B135:AI291,15,0)</f>
        <v>0</v>
      </c>
      <c r="Q126" s="118">
        <f>+VLOOKUP(B126,'Convocatoria Instrumental'!B135:AI291,16,0)</f>
        <v>0</v>
      </c>
      <c r="R126" s="119">
        <f>+VLOOKUP(B126,'Convocatoria Instrumental'!B135:AI291,17,0)</f>
        <v>0</v>
      </c>
      <c r="S126" s="117">
        <f>+VLOOKUP(B126,'Convocatoria Instrumental'!B135:AI291,18,0)</f>
        <v>0</v>
      </c>
      <c r="T126" s="117">
        <f>+VLOOKUP(B126,'Convocatoria Instrumental'!B135:AI291,19,0)</f>
        <v>0</v>
      </c>
      <c r="U126" s="119">
        <f>+VLOOKUP(B126,'Convocatoria Instrumental'!B135:AI291,20,0)</f>
        <v>0</v>
      </c>
      <c r="V126" s="118">
        <f>+VLOOKUP(B126,'Convocatoria Instrumental'!B135:AI291,21,0)</f>
        <v>0</v>
      </c>
      <c r="W126" s="119">
        <f>+VLOOKUP(B126,'Convocatoria Instrumental'!B135:AI291,22,0)</f>
        <v>0</v>
      </c>
      <c r="X126" s="119">
        <f>+VLOOKUP(B126,'Convocatoria Instrumental'!B135:AI291,23,0)</f>
        <v>0</v>
      </c>
      <c r="Y126" s="118">
        <f>+VLOOKUP(B126,'Convocatoria Instrumental'!B135:AI291,24,0)</f>
        <v>0</v>
      </c>
      <c r="Z126" s="117">
        <f>+VLOOKUP(B126,'Convocatoria Instrumental'!B135:AI291,25,0)</f>
        <v>0</v>
      </c>
      <c r="AA126" s="117">
        <f>+VLOOKUP(B126,'Convocatoria Instrumental'!B135:AI291,26,0)</f>
        <v>0</v>
      </c>
      <c r="AB126" s="117">
        <f>+VLOOKUP(B126,'Convocatoria Instrumental'!B135:AI291,27,0)</f>
        <v>0</v>
      </c>
      <c r="AC126" s="118">
        <f>+VLOOKUP(B126,'Convocatoria Instrumental'!B135:AI291,28,0)</f>
        <v>0</v>
      </c>
      <c r="AD126" s="118">
        <f>+VLOOKUP(B126,'Convocatoria Instrumental'!B135:AI291,29,0)</f>
        <v>0</v>
      </c>
      <c r="AE126" s="118">
        <f>+VLOOKUP(B126,'Convocatoria Instrumental'!B135:AI291,30,0)</f>
        <v>0</v>
      </c>
      <c r="AF126" s="118">
        <f>+VLOOKUP(B126,'Convocatoria Instrumental'!B135:AI291,31,0)</f>
        <v>0</v>
      </c>
      <c r="AG126" s="118">
        <f>+VLOOKUP(B126,'Convocatoria Instrumental'!B135:AI291,32,0)</f>
        <v>0</v>
      </c>
      <c r="AH126" s="118">
        <f>+VLOOKUP(B126,'Convocatoria Instrumental'!B135:AI291,33,0)</f>
        <v>0</v>
      </c>
      <c r="AI126" s="118">
        <f>+VLOOKUP(B126,'Convocatoria Instrumental'!B135:AI291,34,0)</f>
        <v>0</v>
      </c>
    </row>
    <row r="127" spans="1:35" ht="24" x14ac:dyDescent="0.25">
      <c r="A127" s="94">
        <f t="shared" si="1"/>
        <v>125</v>
      </c>
      <c r="B127" s="96" t="s">
        <v>250</v>
      </c>
      <c r="C127" s="98" t="s">
        <v>251</v>
      </c>
      <c r="D127" s="97" t="s">
        <v>188</v>
      </c>
      <c r="E127" s="94" t="s">
        <v>290</v>
      </c>
      <c r="F127" s="94" t="s">
        <v>440</v>
      </c>
      <c r="G127" s="94" t="s">
        <v>45</v>
      </c>
      <c r="H127" s="97">
        <v>4</v>
      </c>
      <c r="I127" s="118">
        <f>+VLOOKUP(B127,'Convocatoria Instrumental'!B136:AI292,8,0)</f>
        <v>0</v>
      </c>
      <c r="J127" s="118">
        <f>+VLOOKUP(B127,'Convocatoria Instrumental'!B136:AI292,9,0)</f>
        <v>0</v>
      </c>
      <c r="K127" s="118">
        <f>+VLOOKUP(B127,'Convocatoria Instrumental'!B136:AI292,10,0)</f>
        <v>0</v>
      </c>
      <c r="L127" s="118">
        <f>+VLOOKUP(B127,'Convocatoria Instrumental'!B136:AI292,11,0)</f>
        <v>0</v>
      </c>
      <c r="M127" s="118">
        <f>+VLOOKUP(B127,'Convocatoria Instrumental'!B136:AI292,12,0)</f>
        <v>0</v>
      </c>
      <c r="N127" s="118">
        <f>+VLOOKUP(B127,'Convocatoria Instrumental'!B136:AI292,13,0)</f>
        <v>0</v>
      </c>
      <c r="O127" s="118">
        <f>+VLOOKUP(B127,'Convocatoria Instrumental'!B136:AI292,14,0)</f>
        <v>0</v>
      </c>
      <c r="P127" s="118">
        <f>+VLOOKUP(B127,'Convocatoria Instrumental'!B136:AI292,15,0)</f>
        <v>0</v>
      </c>
      <c r="Q127" s="118">
        <f>+VLOOKUP(B127,'Convocatoria Instrumental'!B136:AI292,16,0)</f>
        <v>0</v>
      </c>
      <c r="R127" s="119">
        <f>+VLOOKUP(B127,'Convocatoria Instrumental'!B136:AI292,17,0)</f>
        <v>0</v>
      </c>
      <c r="S127" s="117">
        <f>+VLOOKUP(B127,'Convocatoria Instrumental'!B136:AI292,18,0)</f>
        <v>0</v>
      </c>
      <c r="T127" s="117">
        <f>+VLOOKUP(B127,'Convocatoria Instrumental'!B136:AI292,19,0)</f>
        <v>0</v>
      </c>
      <c r="U127" s="119">
        <f>+VLOOKUP(B127,'Convocatoria Instrumental'!B136:AI292,20,0)</f>
        <v>0</v>
      </c>
      <c r="V127" s="118">
        <f>+VLOOKUP(B127,'Convocatoria Instrumental'!B136:AI292,21,0)</f>
        <v>0</v>
      </c>
      <c r="W127" s="119">
        <f>+VLOOKUP(B127,'Convocatoria Instrumental'!B136:AI292,22,0)</f>
        <v>0</v>
      </c>
      <c r="X127" s="119">
        <f>+VLOOKUP(B127,'Convocatoria Instrumental'!B136:AI292,23,0)</f>
        <v>0</v>
      </c>
      <c r="Y127" s="118">
        <f>+VLOOKUP(B127,'Convocatoria Instrumental'!B136:AI292,24,0)</f>
        <v>0</v>
      </c>
      <c r="Z127" s="117">
        <f>+VLOOKUP(B127,'Convocatoria Instrumental'!B136:AI292,25,0)</f>
        <v>0</v>
      </c>
      <c r="AA127" s="117">
        <f>+VLOOKUP(B127,'Convocatoria Instrumental'!B136:AI292,26,0)</f>
        <v>0</v>
      </c>
      <c r="AB127" s="117">
        <f>+VLOOKUP(B127,'Convocatoria Instrumental'!B136:AI292,27,0)</f>
        <v>0</v>
      </c>
      <c r="AC127" s="118">
        <f>+VLOOKUP(B127,'Convocatoria Instrumental'!B136:AI292,28,0)</f>
        <v>0</v>
      </c>
      <c r="AD127" s="118">
        <f>+VLOOKUP(B127,'Convocatoria Instrumental'!B136:AI292,29,0)</f>
        <v>0</v>
      </c>
      <c r="AE127" s="118">
        <f>+VLOOKUP(B127,'Convocatoria Instrumental'!B136:AI292,30,0)</f>
        <v>0</v>
      </c>
      <c r="AF127" s="118">
        <f>+VLOOKUP(B127,'Convocatoria Instrumental'!B136:AI292,31,0)</f>
        <v>0</v>
      </c>
      <c r="AG127" s="118">
        <f>+VLOOKUP(B127,'Convocatoria Instrumental'!B136:AI292,32,0)</f>
        <v>0</v>
      </c>
      <c r="AH127" s="118">
        <f>+VLOOKUP(B127,'Convocatoria Instrumental'!B136:AI292,33,0)</f>
        <v>0</v>
      </c>
      <c r="AI127" s="118">
        <f>+VLOOKUP(B127,'Convocatoria Instrumental'!B136:AI292,34,0)</f>
        <v>0</v>
      </c>
    </row>
    <row r="128" spans="1:35" ht="24" x14ac:dyDescent="0.25">
      <c r="A128" s="94">
        <f t="shared" si="1"/>
        <v>126</v>
      </c>
      <c r="B128" s="96" t="s">
        <v>252</v>
      </c>
      <c r="C128" s="98" t="s">
        <v>253</v>
      </c>
      <c r="D128" s="97" t="s">
        <v>254</v>
      </c>
      <c r="E128" s="94" t="s">
        <v>290</v>
      </c>
      <c r="F128" s="94" t="s">
        <v>440</v>
      </c>
      <c r="G128" s="94" t="s">
        <v>45</v>
      </c>
      <c r="H128" s="97">
        <v>4</v>
      </c>
      <c r="I128" s="118">
        <f>+VLOOKUP(B128,'Convocatoria Instrumental'!B137:AI293,8,0)</f>
        <v>0</v>
      </c>
      <c r="J128" s="118">
        <f>+VLOOKUP(B128,'Convocatoria Instrumental'!B137:AI293,9,0)</f>
        <v>0</v>
      </c>
      <c r="K128" s="118">
        <f>+VLOOKUP(B128,'Convocatoria Instrumental'!B137:AI293,10,0)</f>
        <v>0</v>
      </c>
      <c r="L128" s="118">
        <f>+VLOOKUP(B128,'Convocatoria Instrumental'!B137:AI293,11,0)</f>
        <v>0</v>
      </c>
      <c r="M128" s="118">
        <f>+VLOOKUP(B128,'Convocatoria Instrumental'!B137:AI293,12,0)</f>
        <v>0</v>
      </c>
      <c r="N128" s="118">
        <f>+VLOOKUP(B128,'Convocatoria Instrumental'!B137:AI293,13,0)</f>
        <v>0</v>
      </c>
      <c r="O128" s="118">
        <f>+VLOOKUP(B128,'Convocatoria Instrumental'!B137:AI293,14,0)</f>
        <v>0</v>
      </c>
      <c r="P128" s="118">
        <f>+VLOOKUP(B128,'Convocatoria Instrumental'!B137:AI293,15,0)</f>
        <v>0</v>
      </c>
      <c r="Q128" s="118">
        <f>+VLOOKUP(B128,'Convocatoria Instrumental'!B137:AI293,16,0)</f>
        <v>0</v>
      </c>
      <c r="R128" s="119">
        <f>+VLOOKUP(B128,'Convocatoria Instrumental'!B137:AI293,17,0)</f>
        <v>0</v>
      </c>
      <c r="S128" s="117">
        <f>+VLOOKUP(B128,'Convocatoria Instrumental'!B137:AI293,18,0)</f>
        <v>0</v>
      </c>
      <c r="T128" s="117">
        <f>+VLOOKUP(B128,'Convocatoria Instrumental'!B137:AI293,19,0)</f>
        <v>0</v>
      </c>
      <c r="U128" s="119">
        <f>+VLOOKUP(B128,'Convocatoria Instrumental'!B137:AI293,20,0)</f>
        <v>0</v>
      </c>
      <c r="V128" s="118">
        <f>+VLOOKUP(B128,'Convocatoria Instrumental'!B137:AI293,21,0)</f>
        <v>0</v>
      </c>
      <c r="W128" s="119">
        <f>+VLOOKUP(B128,'Convocatoria Instrumental'!B137:AI293,22,0)</f>
        <v>0</v>
      </c>
      <c r="X128" s="119">
        <f>+VLOOKUP(B128,'Convocatoria Instrumental'!B137:AI293,23,0)</f>
        <v>0</v>
      </c>
      <c r="Y128" s="118">
        <f>+VLOOKUP(B128,'Convocatoria Instrumental'!B137:AI293,24,0)</f>
        <v>0</v>
      </c>
      <c r="Z128" s="117">
        <f>+VLOOKUP(B128,'Convocatoria Instrumental'!B137:AI293,25,0)</f>
        <v>0</v>
      </c>
      <c r="AA128" s="117">
        <f>+VLOOKUP(B128,'Convocatoria Instrumental'!B137:AI293,26,0)</f>
        <v>0</v>
      </c>
      <c r="AB128" s="117">
        <f>+VLOOKUP(B128,'Convocatoria Instrumental'!B137:AI293,27,0)</f>
        <v>0</v>
      </c>
      <c r="AC128" s="118">
        <f>+VLOOKUP(B128,'Convocatoria Instrumental'!B137:AI293,28,0)</f>
        <v>0</v>
      </c>
      <c r="AD128" s="118">
        <f>+VLOOKUP(B128,'Convocatoria Instrumental'!B137:AI293,29,0)</f>
        <v>0</v>
      </c>
      <c r="AE128" s="118">
        <f>+VLOOKUP(B128,'Convocatoria Instrumental'!B137:AI293,30,0)</f>
        <v>0</v>
      </c>
      <c r="AF128" s="118">
        <f>+VLOOKUP(B128,'Convocatoria Instrumental'!B137:AI293,31,0)</f>
        <v>0</v>
      </c>
      <c r="AG128" s="118">
        <f>+VLOOKUP(B128,'Convocatoria Instrumental'!B137:AI293,32,0)</f>
        <v>0</v>
      </c>
      <c r="AH128" s="118">
        <f>+VLOOKUP(B128,'Convocatoria Instrumental'!B137:AI293,33,0)</f>
        <v>0</v>
      </c>
      <c r="AI128" s="118">
        <f>+VLOOKUP(B128,'Convocatoria Instrumental'!B137:AI293,34,0)</f>
        <v>0</v>
      </c>
    </row>
    <row r="129" spans="1:35" ht="72" x14ac:dyDescent="0.25">
      <c r="A129" s="94">
        <f t="shared" si="1"/>
        <v>127</v>
      </c>
      <c r="B129" s="96" t="s">
        <v>255</v>
      </c>
      <c r="C129" s="96" t="s">
        <v>256</v>
      </c>
      <c r="D129" s="97" t="s">
        <v>200</v>
      </c>
      <c r="E129" s="94" t="s">
        <v>290</v>
      </c>
      <c r="F129" s="94" t="s">
        <v>440</v>
      </c>
      <c r="G129" s="94" t="s">
        <v>45</v>
      </c>
      <c r="H129" s="97">
        <v>6</v>
      </c>
      <c r="I129" s="118">
        <f>+VLOOKUP(B129,'Convocatoria Instrumental'!B138:AI294,8,0)</f>
        <v>0</v>
      </c>
      <c r="J129" s="118">
        <f>+VLOOKUP(B129,'Convocatoria Instrumental'!B138:AI294,9,0)</f>
        <v>0</v>
      </c>
      <c r="K129" s="118">
        <f>+VLOOKUP(B129,'Convocatoria Instrumental'!B138:AI294,10,0)</f>
        <v>0</v>
      </c>
      <c r="L129" s="118">
        <f>+VLOOKUP(B129,'Convocatoria Instrumental'!B138:AI294,11,0)</f>
        <v>0</v>
      </c>
      <c r="M129" s="118">
        <f>+VLOOKUP(B129,'Convocatoria Instrumental'!B138:AI294,12,0)</f>
        <v>0</v>
      </c>
      <c r="N129" s="118">
        <f>+VLOOKUP(B129,'Convocatoria Instrumental'!B138:AI294,13,0)</f>
        <v>0</v>
      </c>
      <c r="O129" s="118">
        <f>+VLOOKUP(B129,'Convocatoria Instrumental'!B138:AI294,14,0)</f>
        <v>0</v>
      </c>
      <c r="P129" s="118">
        <f>+VLOOKUP(B129,'Convocatoria Instrumental'!B138:AI294,15,0)</f>
        <v>0</v>
      </c>
      <c r="Q129" s="118">
        <f>+VLOOKUP(B129,'Convocatoria Instrumental'!B138:AI294,16,0)</f>
        <v>0</v>
      </c>
      <c r="R129" s="119">
        <f>+VLOOKUP(B129,'Convocatoria Instrumental'!B138:AI294,17,0)</f>
        <v>0</v>
      </c>
      <c r="S129" s="117">
        <f>+VLOOKUP(B129,'Convocatoria Instrumental'!B138:AI294,18,0)</f>
        <v>0</v>
      </c>
      <c r="T129" s="117">
        <f>+VLOOKUP(B129,'Convocatoria Instrumental'!B138:AI294,19,0)</f>
        <v>0</v>
      </c>
      <c r="U129" s="119">
        <f>+VLOOKUP(B129,'Convocatoria Instrumental'!B138:AI294,20,0)</f>
        <v>0</v>
      </c>
      <c r="V129" s="118">
        <f>+VLOOKUP(B129,'Convocatoria Instrumental'!B138:AI294,21,0)</f>
        <v>0</v>
      </c>
      <c r="W129" s="119">
        <f>+VLOOKUP(B129,'Convocatoria Instrumental'!B138:AI294,22,0)</f>
        <v>0</v>
      </c>
      <c r="X129" s="119">
        <f>+VLOOKUP(B129,'Convocatoria Instrumental'!B138:AI294,23,0)</f>
        <v>0</v>
      </c>
      <c r="Y129" s="118">
        <f>+VLOOKUP(B129,'Convocatoria Instrumental'!B138:AI294,24,0)</f>
        <v>0</v>
      </c>
      <c r="Z129" s="117">
        <f>+VLOOKUP(B129,'Convocatoria Instrumental'!B138:AI294,25,0)</f>
        <v>0</v>
      </c>
      <c r="AA129" s="117">
        <f>+VLOOKUP(B129,'Convocatoria Instrumental'!B138:AI294,26,0)</f>
        <v>0</v>
      </c>
      <c r="AB129" s="117">
        <f>+VLOOKUP(B129,'Convocatoria Instrumental'!B138:AI294,27,0)</f>
        <v>0</v>
      </c>
      <c r="AC129" s="118">
        <f>+VLOOKUP(B129,'Convocatoria Instrumental'!B138:AI294,28,0)</f>
        <v>0</v>
      </c>
      <c r="AD129" s="118">
        <f>+VLOOKUP(B129,'Convocatoria Instrumental'!B138:AI294,29,0)</f>
        <v>0</v>
      </c>
      <c r="AE129" s="118">
        <f>+VLOOKUP(B129,'Convocatoria Instrumental'!B138:AI294,30,0)</f>
        <v>0</v>
      </c>
      <c r="AF129" s="118">
        <f>+VLOOKUP(B129,'Convocatoria Instrumental'!B138:AI294,31,0)</f>
        <v>0</v>
      </c>
      <c r="AG129" s="118">
        <f>+VLOOKUP(B129,'Convocatoria Instrumental'!B138:AI294,32,0)</f>
        <v>0</v>
      </c>
      <c r="AH129" s="118">
        <f>+VLOOKUP(B129,'Convocatoria Instrumental'!B138:AI294,33,0)</f>
        <v>0</v>
      </c>
      <c r="AI129" s="118">
        <f>+VLOOKUP(B129,'Convocatoria Instrumental'!B138:AI294,34,0)</f>
        <v>0</v>
      </c>
    </row>
    <row r="130" spans="1:35" ht="72" x14ac:dyDescent="0.25">
      <c r="A130" s="94">
        <f t="shared" si="1"/>
        <v>128</v>
      </c>
      <c r="B130" s="96" t="s">
        <v>257</v>
      </c>
      <c r="C130" s="96" t="s">
        <v>256</v>
      </c>
      <c r="D130" s="97" t="s">
        <v>200</v>
      </c>
      <c r="E130" s="94" t="s">
        <v>290</v>
      </c>
      <c r="F130" s="94" t="s">
        <v>440</v>
      </c>
      <c r="G130" s="94" t="s">
        <v>45</v>
      </c>
      <c r="H130" s="97">
        <v>6</v>
      </c>
      <c r="I130" s="118">
        <f>+VLOOKUP(B130,'Convocatoria Instrumental'!B139:AI295,8,0)</f>
        <v>0</v>
      </c>
      <c r="J130" s="118">
        <f>+VLOOKUP(B130,'Convocatoria Instrumental'!B139:AI295,9,0)</f>
        <v>0</v>
      </c>
      <c r="K130" s="118">
        <f>+VLOOKUP(B130,'Convocatoria Instrumental'!B139:AI295,10,0)</f>
        <v>0</v>
      </c>
      <c r="L130" s="118">
        <f>+VLOOKUP(B130,'Convocatoria Instrumental'!B139:AI295,11,0)</f>
        <v>0</v>
      </c>
      <c r="M130" s="118">
        <f>+VLOOKUP(B130,'Convocatoria Instrumental'!B139:AI295,12,0)</f>
        <v>0</v>
      </c>
      <c r="N130" s="118">
        <f>+VLOOKUP(B130,'Convocatoria Instrumental'!B139:AI295,13,0)</f>
        <v>0</v>
      </c>
      <c r="O130" s="118">
        <f>+VLOOKUP(B130,'Convocatoria Instrumental'!B139:AI295,14,0)</f>
        <v>0</v>
      </c>
      <c r="P130" s="118">
        <f>+VLOOKUP(B130,'Convocatoria Instrumental'!B139:AI295,15,0)</f>
        <v>0</v>
      </c>
      <c r="Q130" s="118">
        <f>+VLOOKUP(B130,'Convocatoria Instrumental'!B139:AI295,16,0)</f>
        <v>0</v>
      </c>
      <c r="R130" s="119">
        <f>+VLOOKUP(B130,'Convocatoria Instrumental'!B139:AI295,17,0)</f>
        <v>0</v>
      </c>
      <c r="S130" s="117">
        <f>+VLOOKUP(B130,'Convocatoria Instrumental'!B139:AI295,18,0)</f>
        <v>0</v>
      </c>
      <c r="T130" s="117">
        <f>+VLOOKUP(B130,'Convocatoria Instrumental'!B139:AI295,19,0)</f>
        <v>0</v>
      </c>
      <c r="U130" s="119">
        <f>+VLOOKUP(B130,'Convocatoria Instrumental'!B139:AI295,20,0)</f>
        <v>0</v>
      </c>
      <c r="V130" s="118">
        <f>+VLOOKUP(B130,'Convocatoria Instrumental'!B139:AI295,21,0)</f>
        <v>0</v>
      </c>
      <c r="W130" s="119">
        <f>+VLOOKUP(B130,'Convocatoria Instrumental'!B139:AI295,22,0)</f>
        <v>0</v>
      </c>
      <c r="X130" s="119">
        <f>+VLOOKUP(B130,'Convocatoria Instrumental'!B139:AI295,23,0)</f>
        <v>0</v>
      </c>
      <c r="Y130" s="118">
        <f>+VLOOKUP(B130,'Convocatoria Instrumental'!B139:AI295,24,0)</f>
        <v>0</v>
      </c>
      <c r="Z130" s="117">
        <f>+VLOOKUP(B130,'Convocatoria Instrumental'!B139:AI295,25,0)</f>
        <v>0</v>
      </c>
      <c r="AA130" s="117">
        <f>+VLOOKUP(B130,'Convocatoria Instrumental'!B139:AI295,26,0)</f>
        <v>0</v>
      </c>
      <c r="AB130" s="117">
        <f>+VLOOKUP(B130,'Convocatoria Instrumental'!B139:AI295,27,0)</f>
        <v>0</v>
      </c>
      <c r="AC130" s="118">
        <f>+VLOOKUP(B130,'Convocatoria Instrumental'!B139:AI295,28,0)</f>
        <v>0</v>
      </c>
      <c r="AD130" s="118">
        <f>+VLOOKUP(B130,'Convocatoria Instrumental'!B139:AI295,29,0)</f>
        <v>0</v>
      </c>
      <c r="AE130" s="118">
        <f>+VLOOKUP(B130,'Convocatoria Instrumental'!B139:AI295,30,0)</f>
        <v>0</v>
      </c>
      <c r="AF130" s="118">
        <f>+VLOOKUP(B130,'Convocatoria Instrumental'!B139:AI295,31,0)</f>
        <v>0</v>
      </c>
      <c r="AG130" s="118">
        <f>+VLOOKUP(B130,'Convocatoria Instrumental'!B139:AI295,32,0)</f>
        <v>0</v>
      </c>
      <c r="AH130" s="118">
        <f>+VLOOKUP(B130,'Convocatoria Instrumental'!B139:AI295,33,0)</f>
        <v>0</v>
      </c>
      <c r="AI130" s="118">
        <f>+VLOOKUP(B130,'Convocatoria Instrumental'!B139:AI295,34,0)</f>
        <v>0</v>
      </c>
    </row>
    <row r="131" spans="1:35" ht="36" x14ac:dyDescent="0.25">
      <c r="A131" s="94">
        <f t="shared" si="1"/>
        <v>129</v>
      </c>
      <c r="B131" s="96" t="s">
        <v>258</v>
      </c>
      <c r="C131" s="98" t="s">
        <v>259</v>
      </c>
      <c r="D131" s="97" t="s">
        <v>260</v>
      </c>
      <c r="E131" s="94" t="s">
        <v>290</v>
      </c>
      <c r="F131" s="94" t="s">
        <v>440</v>
      </c>
      <c r="G131" s="94" t="s">
        <v>45</v>
      </c>
      <c r="H131" s="97">
        <v>4</v>
      </c>
      <c r="I131" s="118">
        <f>+VLOOKUP(B131,'Convocatoria Instrumental'!B140:AI296,8,0)</f>
        <v>0</v>
      </c>
      <c r="J131" s="118">
        <f>+VLOOKUP(B131,'Convocatoria Instrumental'!B140:AI296,9,0)</f>
        <v>0</v>
      </c>
      <c r="K131" s="118">
        <f>+VLOOKUP(B131,'Convocatoria Instrumental'!B140:AI296,10,0)</f>
        <v>0</v>
      </c>
      <c r="L131" s="118">
        <f>+VLOOKUP(B131,'Convocatoria Instrumental'!B140:AI296,11,0)</f>
        <v>0</v>
      </c>
      <c r="M131" s="118">
        <f>+VLOOKUP(B131,'Convocatoria Instrumental'!B140:AI296,12,0)</f>
        <v>0</v>
      </c>
      <c r="N131" s="118">
        <f>+VLOOKUP(B131,'Convocatoria Instrumental'!B140:AI296,13,0)</f>
        <v>0</v>
      </c>
      <c r="O131" s="118">
        <f>+VLOOKUP(B131,'Convocatoria Instrumental'!B140:AI296,14,0)</f>
        <v>0</v>
      </c>
      <c r="P131" s="118">
        <f>+VLOOKUP(B131,'Convocatoria Instrumental'!B140:AI296,15,0)</f>
        <v>0</v>
      </c>
      <c r="Q131" s="118">
        <f>+VLOOKUP(B131,'Convocatoria Instrumental'!B140:AI296,16,0)</f>
        <v>0</v>
      </c>
      <c r="R131" s="119">
        <f>+VLOOKUP(B131,'Convocatoria Instrumental'!B140:AI296,17,0)</f>
        <v>0</v>
      </c>
      <c r="S131" s="117">
        <f>+VLOOKUP(B131,'Convocatoria Instrumental'!B140:AI296,18,0)</f>
        <v>0</v>
      </c>
      <c r="T131" s="117">
        <f>+VLOOKUP(B131,'Convocatoria Instrumental'!B140:AI296,19,0)</f>
        <v>0</v>
      </c>
      <c r="U131" s="119">
        <f>+VLOOKUP(B131,'Convocatoria Instrumental'!B140:AI296,20,0)</f>
        <v>0</v>
      </c>
      <c r="V131" s="118">
        <f>+VLOOKUP(B131,'Convocatoria Instrumental'!B140:AI296,21,0)</f>
        <v>0</v>
      </c>
      <c r="W131" s="119">
        <f>+VLOOKUP(B131,'Convocatoria Instrumental'!B140:AI296,22,0)</f>
        <v>0</v>
      </c>
      <c r="X131" s="119">
        <f>+VLOOKUP(B131,'Convocatoria Instrumental'!B140:AI296,23,0)</f>
        <v>0</v>
      </c>
      <c r="Y131" s="118">
        <f>+VLOOKUP(B131,'Convocatoria Instrumental'!B140:AI296,24,0)</f>
        <v>0</v>
      </c>
      <c r="Z131" s="117">
        <f>+VLOOKUP(B131,'Convocatoria Instrumental'!B140:AI296,25,0)</f>
        <v>0</v>
      </c>
      <c r="AA131" s="117">
        <f>+VLOOKUP(B131,'Convocatoria Instrumental'!B140:AI296,26,0)</f>
        <v>0</v>
      </c>
      <c r="AB131" s="117">
        <f>+VLOOKUP(B131,'Convocatoria Instrumental'!B140:AI296,27,0)</f>
        <v>0</v>
      </c>
      <c r="AC131" s="118">
        <f>+VLOOKUP(B131,'Convocatoria Instrumental'!B140:AI296,28,0)</f>
        <v>0</v>
      </c>
      <c r="AD131" s="118">
        <f>+VLOOKUP(B131,'Convocatoria Instrumental'!B140:AI296,29,0)</f>
        <v>0</v>
      </c>
      <c r="AE131" s="118">
        <f>+VLOOKUP(B131,'Convocatoria Instrumental'!B140:AI296,30,0)</f>
        <v>0</v>
      </c>
      <c r="AF131" s="118">
        <f>+VLOOKUP(B131,'Convocatoria Instrumental'!B140:AI296,31,0)</f>
        <v>0</v>
      </c>
      <c r="AG131" s="118">
        <f>+VLOOKUP(B131,'Convocatoria Instrumental'!B140:AI296,32,0)</f>
        <v>0</v>
      </c>
      <c r="AH131" s="118">
        <f>+VLOOKUP(B131,'Convocatoria Instrumental'!B140:AI296,33,0)</f>
        <v>0</v>
      </c>
      <c r="AI131" s="118">
        <f>+VLOOKUP(B131,'Convocatoria Instrumental'!B140:AI296,34,0)</f>
        <v>0</v>
      </c>
    </row>
    <row r="132" spans="1:35" ht="48" x14ac:dyDescent="0.25">
      <c r="A132" s="94">
        <f t="shared" ref="A132:A158" si="2">+A131+1</f>
        <v>130</v>
      </c>
      <c r="B132" s="96" t="s">
        <v>261</v>
      </c>
      <c r="C132" s="98" t="s">
        <v>262</v>
      </c>
      <c r="D132" s="97" t="s">
        <v>260</v>
      </c>
      <c r="E132" s="94" t="s">
        <v>290</v>
      </c>
      <c r="F132" s="94" t="s">
        <v>440</v>
      </c>
      <c r="G132" s="94" t="s">
        <v>45</v>
      </c>
      <c r="H132" s="97">
        <v>4</v>
      </c>
      <c r="I132" s="118">
        <f>+VLOOKUP(B132,'Convocatoria Instrumental'!B141:AI297,8,0)</f>
        <v>0</v>
      </c>
      <c r="J132" s="118">
        <f>+VLOOKUP(B132,'Convocatoria Instrumental'!B141:AI297,9,0)</f>
        <v>0</v>
      </c>
      <c r="K132" s="118">
        <f>+VLOOKUP(B132,'Convocatoria Instrumental'!B141:AI297,10,0)</f>
        <v>0</v>
      </c>
      <c r="L132" s="118">
        <f>+VLOOKUP(B132,'Convocatoria Instrumental'!B141:AI297,11,0)</f>
        <v>0</v>
      </c>
      <c r="M132" s="118">
        <f>+VLOOKUP(B132,'Convocatoria Instrumental'!B141:AI297,12,0)</f>
        <v>0</v>
      </c>
      <c r="N132" s="118">
        <f>+VLOOKUP(B132,'Convocatoria Instrumental'!B141:AI297,13,0)</f>
        <v>0</v>
      </c>
      <c r="O132" s="118">
        <f>+VLOOKUP(B132,'Convocatoria Instrumental'!B141:AI297,14,0)</f>
        <v>0</v>
      </c>
      <c r="P132" s="118">
        <f>+VLOOKUP(B132,'Convocatoria Instrumental'!B141:AI297,15,0)</f>
        <v>0</v>
      </c>
      <c r="Q132" s="118">
        <f>+VLOOKUP(B132,'Convocatoria Instrumental'!B141:AI297,16,0)</f>
        <v>0</v>
      </c>
      <c r="R132" s="119">
        <f>+VLOOKUP(B132,'Convocatoria Instrumental'!B141:AI297,17,0)</f>
        <v>0</v>
      </c>
      <c r="S132" s="117">
        <f>+VLOOKUP(B132,'Convocatoria Instrumental'!B141:AI297,18,0)</f>
        <v>0</v>
      </c>
      <c r="T132" s="117">
        <f>+VLOOKUP(B132,'Convocatoria Instrumental'!B141:AI297,19,0)</f>
        <v>0</v>
      </c>
      <c r="U132" s="119">
        <f>+VLOOKUP(B132,'Convocatoria Instrumental'!B141:AI297,20,0)</f>
        <v>0</v>
      </c>
      <c r="V132" s="118">
        <f>+VLOOKUP(B132,'Convocatoria Instrumental'!B141:AI297,21,0)</f>
        <v>0</v>
      </c>
      <c r="W132" s="119">
        <f>+VLOOKUP(B132,'Convocatoria Instrumental'!B141:AI297,22,0)</f>
        <v>0</v>
      </c>
      <c r="X132" s="119">
        <f>+VLOOKUP(B132,'Convocatoria Instrumental'!B141:AI297,23,0)</f>
        <v>0</v>
      </c>
      <c r="Y132" s="118">
        <f>+VLOOKUP(B132,'Convocatoria Instrumental'!B141:AI297,24,0)</f>
        <v>0</v>
      </c>
      <c r="Z132" s="117">
        <f>+VLOOKUP(B132,'Convocatoria Instrumental'!B141:AI297,25,0)</f>
        <v>0</v>
      </c>
      <c r="AA132" s="117">
        <f>+VLOOKUP(B132,'Convocatoria Instrumental'!B141:AI297,26,0)</f>
        <v>0</v>
      </c>
      <c r="AB132" s="117">
        <f>+VLOOKUP(B132,'Convocatoria Instrumental'!B141:AI297,27,0)</f>
        <v>0</v>
      </c>
      <c r="AC132" s="118">
        <f>+VLOOKUP(B132,'Convocatoria Instrumental'!B141:AI297,28,0)</f>
        <v>0</v>
      </c>
      <c r="AD132" s="118">
        <f>+VLOOKUP(B132,'Convocatoria Instrumental'!B141:AI297,29,0)</f>
        <v>0</v>
      </c>
      <c r="AE132" s="118">
        <f>+VLOOKUP(B132,'Convocatoria Instrumental'!B141:AI297,30,0)</f>
        <v>0</v>
      </c>
      <c r="AF132" s="118">
        <f>+VLOOKUP(B132,'Convocatoria Instrumental'!B141:AI297,31,0)</f>
        <v>0</v>
      </c>
      <c r="AG132" s="118">
        <f>+VLOOKUP(B132,'Convocatoria Instrumental'!B141:AI297,32,0)</f>
        <v>0</v>
      </c>
      <c r="AH132" s="118">
        <f>+VLOOKUP(B132,'Convocatoria Instrumental'!B141:AI297,33,0)</f>
        <v>0</v>
      </c>
      <c r="AI132" s="118">
        <f>+VLOOKUP(B132,'Convocatoria Instrumental'!B141:AI297,34,0)</f>
        <v>0</v>
      </c>
    </row>
    <row r="133" spans="1:35" ht="36" x14ac:dyDescent="0.25">
      <c r="A133" s="94">
        <f t="shared" si="2"/>
        <v>131</v>
      </c>
      <c r="B133" s="96" t="s">
        <v>263</v>
      </c>
      <c r="C133" s="98" t="s">
        <v>264</v>
      </c>
      <c r="D133" s="97" t="s">
        <v>260</v>
      </c>
      <c r="E133" s="94" t="s">
        <v>290</v>
      </c>
      <c r="F133" s="94" t="s">
        <v>440</v>
      </c>
      <c r="G133" s="94" t="s">
        <v>45</v>
      </c>
      <c r="H133" s="97">
        <v>4</v>
      </c>
      <c r="I133" s="118">
        <f>+VLOOKUP(B133,'Convocatoria Instrumental'!B142:AI298,8,0)</f>
        <v>0</v>
      </c>
      <c r="J133" s="118">
        <f>+VLOOKUP(B133,'Convocatoria Instrumental'!B142:AI298,9,0)</f>
        <v>0</v>
      </c>
      <c r="K133" s="118">
        <f>+VLOOKUP(B133,'Convocatoria Instrumental'!B142:AI298,10,0)</f>
        <v>0</v>
      </c>
      <c r="L133" s="118">
        <f>+VLOOKUP(B133,'Convocatoria Instrumental'!B142:AI298,11,0)</f>
        <v>0</v>
      </c>
      <c r="M133" s="118">
        <f>+VLOOKUP(B133,'Convocatoria Instrumental'!B142:AI298,12,0)</f>
        <v>0</v>
      </c>
      <c r="N133" s="118">
        <f>+VLOOKUP(B133,'Convocatoria Instrumental'!B142:AI298,13,0)</f>
        <v>0</v>
      </c>
      <c r="O133" s="118">
        <f>+VLOOKUP(B133,'Convocatoria Instrumental'!B142:AI298,14,0)</f>
        <v>0</v>
      </c>
      <c r="P133" s="118">
        <f>+VLOOKUP(B133,'Convocatoria Instrumental'!B142:AI298,15,0)</f>
        <v>0</v>
      </c>
      <c r="Q133" s="118">
        <f>+VLOOKUP(B133,'Convocatoria Instrumental'!B142:AI298,16,0)</f>
        <v>0</v>
      </c>
      <c r="R133" s="119">
        <f>+VLOOKUP(B133,'Convocatoria Instrumental'!B142:AI298,17,0)</f>
        <v>0</v>
      </c>
      <c r="S133" s="117">
        <f>+VLOOKUP(B133,'Convocatoria Instrumental'!B142:AI298,18,0)</f>
        <v>0</v>
      </c>
      <c r="T133" s="117">
        <f>+VLOOKUP(B133,'Convocatoria Instrumental'!B142:AI298,19,0)</f>
        <v>0</v>
      </c>
      <c r="U133" s="119">
        <f>+VLOOKUP(B133,'Convocatoria Instrumental'!B142:AI298,20,0)</f>
        <v>0</v>
      </c>
      <c r="V133" s="118">
        <f>+VLOOKUP(B133,'Convocatoria Instrumental'!B142:AI298,21,0)</f>
        <v>0</v>
      </c>
      <c r="W133" s="119">
        <f>+VLOOKUP(B133,'Convocatoria Instrumental'!B142:AI298,22,0)</f>
        <v>0</v>
      </c>
      <c r="X133" s="119">
        <f>+VLOOKUP(B133,'Convocatoria Instrumental'!B142:AI298,23,0)</f>
        <v>0</v>
      </c>
      <c r="Y133" s="118">
        <f>+VLOOKUP(B133,'Convocatoria Instrumental'!B142:AI298,24,0)</f>
        <v>0</v>
      </c>
      <c r="Z133" s="117">
        <f>+VLOOKUP(B133,'Convocatoria Instrumental'!B142:AI298,25,0)</f>
        <v>0</v>
      </c>
      <c r="AA133" s="117">
        <f>+VLOOKUP(B133,'Convocatoria Instrumental'!B142:AI298,26,0)</f>
        <v>0</v>
      </c>
      <c r="AB133" s="117">
        <f>+VLOOKUP(B133,'Convocatoria Instrumental'!B142:AI298,27,0)</f>
        <v>0</v>
      </c>
      <c r="AC133" s="118">
        <f>+VLOOKUP(B133,'Convocatoria Instrumental'!B142:AI298,28,0)</f>
        <v>0</v>
      </c>
      <c r="AD133" s="118">
        <f>+VLOOKUP(B133,'Convocatoria Instrumental'!B142:AI298,29,0)</f>
        <v>0</v>
      </c>
      <c r="AE133" s="118">
        <f>+VLOOKUP(B133,'Convocatoria Instrumental'!B142:AI298,30,0)</f>
        <v>0</v>
      </c>
      <c r="AF133" s="118">
        <f>+VLOOKUP(B133,'Convocatoria Instrumental'!B142:AI298,31,0)</f>
        <v>0</v>
      </c>
      <c r="AG133" s="118">
        <f>+VLOOKUP(B133,'Convocatoria Instrumental'!B142:AI298,32,0)</f>
        <v>0</v>
      </c>
      <c r="AH133" s="118">
        <f>+VLOOKUP(B133,'Convocatoria Instrumental'!B142:AI298,33,0)</f>
        <v>0</v>
      </c>
      <c r="AI133" s="118">
        <f>+VLOOKUP(B133,'Convocatoria Instrumental'!B142:AI298,34,0)</f>
        <v>0</v>
      </c>
    </row>
    <row r="134" spans="1:35" ht="24" x14ac:dyDescent="0.25">
      <c r="A134" s="94">
        <f t="shared" si="2"/>
        <v>132</v>
      </c>
      <c r="B134" s="96" t="s">
        <v>434</v>
      </c>
      <c r="C134" s="98" t="s">
        <v>266</v>
      </c>
      <c r="D134" s="97" t="s">
        <v>267</v>
      </c>
      <c r="E134" s="94" t="s">
        <v>290</v>
      </c>
      <c r="F134" s="94" t="s">
        <v>440</v>
      </c>
      <c r="G134" s="94" t="s">
        <v>45</v>
      </c>
      <c r="H134" s="97">
        <v>2</v>
      </c>
      <c r="I134" s="118">
        <f>+VLOOKUP(B134,'Convocatoria Instrumental'!B143:AI299,8,0)</f>
        <v>0</v>
      </c>
      <c r="J134" s="118">
        <f>+VLOOKUP(B134,'Convocatoria Instrumental'!B143:AI299,9,0)</f>
        <v>0</v>
      </c>
      <c r="K134" s="118">
        <f>+VLOOKUP(B134,'Convocatoria Instrumental'!B143:AI299,10,0)</f>
        <v>0</v>
      </c>
      <c r="L134" s="118">
        <f>+VLOOKUP(B134,'Convocatoria Instrumental'!B143:AI299,11,0)</f>
        <v>0</v>
      </c>
      <c r="M134" s="118">
        <f>+VLOOKUP(B134,'Convocatoria Instrumental'!B143:AI299,12,0)</f>
        <v>0</v>
      </c>
      <c r="N134" s="118">
        <f>+VLOOKUP(B134,'Convocatoria Instrumental'!B143:AI299,13,0)</f>
        <v>0</v>
      </c>
      <c r="O134" s="118">
        <f>+VLOOKUP(B134,'Convocatoria Instrumental'!B143:AI299,14,0)</f>
        <v>0</v>
      </c>
      <c r="P134" s="118">
        <f>+VLOOKUP(B134,'Convocatoria Instrumental'!B143:AI299,15,0)</f>
        <v>0</v>
      </c>
      <c r="Q134" s="118">
        <f>+VLOOKUP(B134,'Convocatoria Instrumental'!B143:AI299,16,0)</f>
        <v>0</v>
      </c>
      <c r="R134" s="119">
        <f>+VLOOKUP(B134,'Convocatoria Instrumental'!B143:AI299,17,0)</f>
        <v>0</v>
      </c>
      <c r="S134" s="117">
        <f>+VLOOKUP(B134,'Convocatoria Instrumental'!B143:AI299,18,0)</f>
        <v>0</v>
      </c>
      <c r="T134" s="117">
        <f>+VLOOKUP(B134,'Convocatoria Instrumental'!B143:AI299,19,0)</f>
        <v>0</v>
      </c>
      <c r="U134" s="119">
        <f>+VLOOKUP(B134,'Convocatoria Instrumental'!B143:AI299,20,0)</f>
        <v>0</v>
      </c>
      <c r="V134" s="118">
        <f>+VLOOKUP(B134,'Convocatoria Instrumental'!B143:AI299,21,0)</f>
        <v>0</v>
      </c>
      <c r="W134" s="119">
        <f>+VLOOKUP(B134,'Convocatoria Instrumental'!B143:AI299,22,0)</f>
        <v>0</v>
      </c>
      <c r="X134" s="119">
        <f>+VLOOKUP(B134,'Convocatoria Instrumental'!B143:AI299,23,0)</f>
        <v>0</v>
      </c>
      <c r="Y134" s="118">
        <f>+VLOOKUP(B134,'Convocatoria Instrumental'!B143:AI299,24,0)</f>
        <v>0</v>
      </c>
      <c r="Z134" s="117">
        <f>+VLOOKUP(B134,'Convocatoria Instrumental'!B143:AI299,25,0)</f>
        <v>0</v>
      </c>
      <c r="AA134" s="117">
        <f>+VLOOKUP(B134,'Convocatoria Instrumental'!B143:AI299,26,0)</f>
        <v>0</v>
      </c>
      <c r="AB134" s="117">
        <f>+VLOOKUP(B134,'Convocatoria Instrumental'!B143:AI299,27,0)</f>
        <v>0</v>
      </c>
      <c r="AC134" s="118">
        <f>+VLOOKUP(B134,'Convocatoria Instrumental'!B143:AI299,28,0)</f>
        <v>0</v>
      </c>
      <c r="AD134" s="118">
        <f>+VLOOKUP(B134,'Convocatoria Instrumental'!B143:AI299,29,0)</f>
        <v>0</v>
      </c>
      <c r="AE134" s="118">
        <f>+VLOOKUP(B134,'Convocatoria Instrumental'!B143:AI299,30,0)</f>
        <v>0</v>
      </c>
      <c r="AF134" s="118">
        <f>+VLOOKUP(B134,'Convocatoria Instrumental'!B143:AI299,31,0)</f>
        <v>0</v>
      </c>
      <c r="AG134" s="118">
        <f>+VLOOKUP(B134,'Convocatoria Instrumental'!B143:AI299,32,0)</f>
        <v>0</v>
      </c>
      <c r="AH134" s="118">
        <f>+VLOOKUP(B134,'Convocatoria Instrumental'!B143:AI299,33,0)</f>
        <v>0</v>
      </c>
      <c r="AI134" s="118">
        <f>+VLOOKUP(B134,'Convocatoria Instrumental'!B143:AI299,34,0)</f>
        <v>0</v>
      </c>
    </row>
    <row r="135" spans="1:35" ht="36" x14ac:dyDescent="0.25">
      <c r="A135" s="94">
        <f t="shared" si="2"/>
        <v>133</v>
      </c>
      <c r="B135" s="95" t="s">
        <v>268</v>
      </c>
      <c r="C135" s="96" t="s">
        <v>269</v>
      </c>
      <c r="D135" s="99" t="s">
        <v>270</v>
      </c>
      <c r="E135" s="94" t="s">
        <v>290</v>
      </c>
      <c r="F135" s="94" t="s">
        <v>440</v>
      </c>
      <c r="G135" s="94" t="s">
        <v>45</v>
      </c>
      <c r="H135" s="99">
        <v>14</v>
      </c>
      <c r="I135" s="118">
        <f>+VLOOKUP(B135,'Convocatoria Instrumental'!B144:AI300,8,0)</f>
        <v>0</v>
      </c>
      <c r="J135" s="118">
        <f>+VLOOKUP(B135,'Convocatoria Instrumental'!B144:AI300,9,0)</f>
        <v>0</v>
      </c>
      <c r="K135" s="118">
        <f>+VLOOKUP(B135,'Convocatoria Instrumental'!B144:AI300,10,0)</f>
        <v>0</v>
      </c>
      <c r="L135" s="118">
        <f>+VLOOKUP(B135,'Convocatoria Instrumental'!B144:AI300,11,0)</f>
        <v>0</v>
      </c>
      <c r="M135" s="118">
        <f>+VLOOKUP(B135,'Convocatoria Instrumental'!B144:AI300,12,0)</f>
        <v>0</v>
      </c>
      <c r="N135" s="118">
        <f>+VLOOKUP(B135,'Convocatoria Instrumental'!B144:AI300,13,0)</f>
        <v>0</v>
      </c>
      <c r="O135" s="118">
        <f>+VLOOKUP(B135,'Convocatoria Instrumental'!B144:AI300,14,0)</f>
        <v>0</v>
      </c>
      <c r="P135" s="118">
        <f>+VLOOKUP(B135,'Convocatoria Instrumental'!B144:AI300,15,0)</f>
        <v>0</v>
      </c>
      <c r="Q135" s="118">
        <f>+VLOOKUP(B135,'Convocatoria Instrumental'!B144:AI300,16,0)</f>
        <v>0</v>
      </c>
      <c r="R135" s="119">
        <f>+VLOOKUP(B135,'Convocatoria Instrumental'!B144:AI300,17,0)</f>
        <v>0</v>
      </c>
      <c r="S135" s="117">
        <f>+VLOOKUP(B135,'Convocatoria Instrumental'!B144:AI300,18,0)</f>
        <v>0</v>
      </c>
      <c r="T135" s="117">
        <f>+VLOOKUP(B135,'Convocatoria Instrumental'!B144:AI300,19,0)</f>
        <v>0</v>
      </c>
      <c r="U135" s="119">
        <f>+VLOOKUP(B135,'Convocatoria Instrumental'!B144:AI300,20,0)</f>
        <v>0</v>
      </c>
      <c r="V135" s="118">
        <f>+VLOOKUP(B135,'Convocatoria Instrumental'!B144:AI300,21,0)</f>
        <v>0</v>
      </c>
      <c r="W135" s="119">
        <f>+VLOOKUP(B135,'Convocatoria Instrumental'!B144:AI300,22,0)</f>
        <v>0</v>
      </c>
      <c r="X135" s="119">
        <f>+VLOOKUP(B135,'Convocatoria Instrumental'!B144:AI300,23,0)</f>
        <v>0</v>
      </c>
      <c r="Y135" s="118">
        <f>+VLOOKUP(B135,'Convocatoria Instrumental'!B144:AI300,24,0)</f>
        <v>0</v>
      </c>
      <c r="Z135" s="117">
        <f>+VLOOKUP(B135,'Convocatoria Instrumental'!B144:AI300,25,0)</f>
        <v>0</v>
      </c>
      <c r="AA135" s="117">
        <f>+VLOOKUP(B135,'Convocatoria Instrumental'!B144:AI300,26,0)</f>
        <v>0</v>
      </c>
      <c r="AB135" s="117">
        <f>+VLOOKUP(B135,'Convocatoria Instrumental'!B144:AI300,27,0)</f>
        <v>0</v>
      </c>
      <c r="AC135" s="118">
        <f>+VLOOKUP(B135,'Convocatoria Instrumental'!B144:AI300,28,0)</f>
        <v>0</v>
      </c>
      <c r="AD135" s="118">
        <f>+VLOOKUP(B135,'Convocatoria Instrumental'!B144:AI300,29,0)</f>
        <v>0</v>
      </c>
      <c r="AE135" s="118">
        <f>+VLOOKUP(B135,'Convocatoria Instrumental'!B144:AI300,30,0)</f>
        <v>0</v>
      </c>
      <c r="AF135" s="118">
        <f>+VLOOKUP(B135,'Convocatoria Instrumental'!B144:AI300,31,0)</f>
        <v>0</v>
      </c>
      <c r="AG135" s="118">
        <f>+VLOOKUP(B135,'Convocatoria Instrumental'!B144:AI300,32,0)</f>
        <v>0</v>
      </c>
      <c r="AH135" s="118">
        <f>+VLOOKUP(B135,'Convocatoria Instrumental'!B144:AI300,33,0)</f>
        <v>0</v>
      </c>
      <c r="AI135" s="118">
        <f>+VLOOKUP(B135,'Convocatoria Instrumental'!B144:AI300,34,0)</f>
        <v>0</v>
      </c>
    </row>
    <row r="136" spans="1:35" ht="48" x14ac:dyDescent="0.25">
      <c r="A136" s="94">
        <f t="shared" si="2"/>
        <v>134</v>
      </c>
      <c r="B136" s="96" t="s">
        <v>271</v>
      </c>
      <c r="C136" s="98" t="s">
        <v>272</v>
      </c>
      <c r="D136" s="97" t="s">
        <v>273</v>
      </c>
      <c r="E136" s="94" t="s">
        <v>290</v>
      </c>
      <c r="F136" s="94" t="s">
        <v>440</v>
      </c>
      <c r="G136" s="94" t="s">
        <v>45</v>
      </c>
      <c r="H136" s="97">
        <v>6</v>
      </c>
      <c r="I136" s="118">
        <f>+VLOOKUP(B136,'Convocatoria Instrumental'!B145:AI301,8,0)</f>
        <v>0</v>
      </c>
      <c r="J136" s="118">
        <f>+VLOOKUP(B136,'Convocatoria Instrumental'!B145:AI301,9,0)</f>
        <v>0</v>
      </c>
      <c r="K136" s="118">
        <f>+VLOOKUP(B136,'Convocatoria Instrumental'!B145:AI301,10,0)</f>
        <v>0</v>
      </c>
      <c r="L136" s="118">
        <f>+VLOOKUP(B136,'Convocatoria Instrumental'!B145:AI301,11,0)</f>
        <v>0</v>
      </c>
      <c r="M136" s="118">
        <f>+VLOOKUP(B136,'Convocatoria Instrumental'!B145:AI301,12,0)</f>
        <v>0</v>
      </c>
      <c r="N136" s="118">
        <f>+VLOOKUP(B136,'Convocatoria Instrumental'!B145:AI301,13,0)</f>
        <v>0</v>
      </c>
      <c r="O136" s="118">
        <f>+VLOOKUP(B136,'Convocatoria Instrumental'!B145:AI301,14,0)</f>
        <v>0</v>
      </c>
      <c r="P136" s="118">
        <f>+VLOOKUP(B136,'Convocatoria Instrumental'!B145:AI301,15,0)</f>
        <v>0</v>
      </c>
      <c r="Q136" s="118">
        <f>+VLOOKUP(B136,'Convocatoria Instrumental'!B145:AI301,16,0)</f>
        <v>0</v>
      </c>
      <c r="R136" s="119">
        <f>+VLOOKUP(B136,'Convocatoria Instrumental'!B145:AI301,17,0)</f>
        <v>0</v>
      </c>
      <c r="S136" s="117">
        <f>+VLOOKUP(B136,'Convocatoria Instrumental'!B145:AI301,18,0)</f>
        <v>0</v>
      </c>
      <c r="T136" s="117">
        <f>+VLOOKUP(B136,'Convocatoria Instrumental'!B145:AI301,19,0)</f>
        <v>0</v>
      </c>
      <c r="U136" s="119">
        <f>+VLOOKUP(B136,'Convocatoria Instrumental'!B145:AI301,20,0)</f>
        <v>0</v>
      </c>
      <c r="V136" s="118">
        <f>+VLOOKUP(B136,'Convocatoria Instrumental'!B145:AI301,21,0)</f>
        <v>0</v>
      </c>
      <c r="W136" s="119">
        <f>+VLOOKUP(B136,'Convocatoria Instrumental'!B145:AI301,22,0)</f>
        <v>0</v>
      </c>
      <c r="X136" s="119">
        <f>+VLOOKUP(B136,'Convocatoria Instrumental'!B145:AI301,23,0)</f>
        <v>0</v>
      </c>
      <c r="Y136" s="118">
        <f>+VLOOKUP(B136,'Convocatoria Instrumental'!B145:AI301,24,0)</f>
        <v>0</v>
      </c>
      <c r="Z136" s="117">
        <f>+VLOOKUP(B136,'Convocatoria Instrumental'!B145:AI301,25,0)</f>
        <v>0</v>
      </c>
      <c r="AA136" s="117">
        <f>+VLOOKUP(B136,'Convocatoria Instrumental'!B145:AI301,26,0)</f>
        <v>0</v>
      </c>
      <c r="AB136" s="117">
        <f>+VLOOKUP(B136,'Convocatoria Instrumental'!B145:AI301,27,0)</f>
        <v>0</v>
      </c>
      <c r="AC136" s="118">
        <f>+VLOOKUP(B136,'Convocatoria Instrumental'!B145:AI301,28,0)</f>
        <v>0</v>
      </c>
      <c r="AD136" s="118">
        <f>+VLOOKUP(B136,'Convocatoria Instrumental'!B145:AI301,29,0)</f>
        <v>0</v>
      </c>
      <c r="AE136" s="118">
        <f>+VLOOKUP(B136,'Convocatoria Instrumental'!B145:AI301,30,0)</f>
        <v>0</v>
      </c>
      <c r="AF136" s="118">
        <f>+VLOOKUP(B136,'Convocatoria Instrumental'!B145:AI301,31,0)</f>
        <v>0</v>
      </c>
      <c r="AG136" s="118">
        <f>+VLOOKUP(B136,'Convocatoria Instrumental'!B145:AI301,32,0)</f>
        <v>0</v>
      </c>
      <c r="AH136" s="118">
        <f>+VLOOKUP(B136,'Convocatoria Instrumental'!B145:AI301,33,0)</f>
        <v>0</v>
      </c>
      <c r="AI136" s="118">
        <f>+VLOOKUP(B136,'Convocatoria Instrumental'!B145:AI301,34,0)</f>
        <v>0</v>
      </c>
    </row>
    <row r="137" spans="1:35" ht="72" x14ac:dyDescent="0.25">
      <c r="A137" s="94">
        <f t="shared" si="2"/>
        <v>135</v>
      </c>
      <c r="B137" s="96" t="s">
        <v>274</v>
      </c>
      <c r="C137" s="96" t="s">
        <v>275</v>
      </c>
      <c r="D137" s="97" t="s">
        <v>276</v>
      </c>
      <c r="E137" s="94" t="s">
        <v>290</v>
      </c>
      <c r="F137" s="94" t="s">
        <v>440</v>
      </c>
      <c r="G137" s="94" t="s">
        <v>45</v>
      </c>
      <c r="H137" s="97">
        <v>6</v>
      </c>
      <c r="I137" s="118">
        <f>+VLOOKUP(B137,'Convocatoria Instrumental'!B146:AI302,8,0)</f>
        <v>0</v>
      </c>
      <c r="J137" s="118">
        <f>+VLOOKUP(B137,'Convocatoria Instrumental'!B146:AI302,9,0)</f>
        <v>0</v>
      </c>
      <c r="K137" s="118">
        <f>+VLOOKUP(B137,'Convocatoria Instrumental'!B146:AI302,10,0)</f>
        <v>0</v>
      </c>
      <c r="L137" s="118">
        <f>+VLOOKUP(B137,'Convocatoria Instrumental'!B146:AI302,11,0)</f>
        <v>0</v>
      </c>
      <c r="M137" s="118">
        <f>+VLOOKUP(B137,'Convocatoria Instrumental'!B146:AI302,12,0)</f>
        <v>0</v>
      </c>
      <c r="N137" s="118">
        <f>+VLOOKUP(B137,'Convocatoria Instrumental'!B146:AI302,13,0)</f>
        <v>0</v>
      </c>
      <c r="O137" s="118">
        <f>+VLOOKUP(B137,'Convocatoria Instrumental'!B146:AI302,14,0)</f>
        <v>0</v>
      </c>
      <c r="P137" s="118">
        <f>+VLOOKUP(B137,'Convocatoria Instrumental'!B146:AI302,15,0)</f>
        <v>0</v>
      </c>
      <c r="Q137" s="118">
        <f>+VLOOKUP(B137,'Convocatoria Instrumental'!B146:AI302,16,0)</f>
        <v>0</v>
      </c>
      <c r="R137" s="119">
        <f>+VLOOKUP(B137,'Convocatoria Instrumental'!B146:AI302,17,0)</f>
        <v>0</v>
      </c>
      <c r="S137" s="117">
        <f>+VLOOKUP(B137,'Convocatoria Instrumental'!B146:AI302,18,0)</f>
        <v>0</v>
      </c>
      <c r="T137" s="117">
        <f>+VLOOKUP(B137,'Convocatoria Instrumental'!B146:AI302,19,0)</f>
        <v>0</v>
      </c>
      <c r="U137" s="119">
        <f>+VLOOKUP(B137,'Convocatoria Instrumental'!B146:AI302,20,0)</f>
        <v>0</v>
      </c>
      <c r="V137" s="118">
        <f>+VLOOKUP(B137,'Convocatoria Instrumental'!B146:AI302,21,0)</f>
        <v>0</v>
      </c>
      <c r="W137" s="119">
        <f>+VLOOKUP(B137,'Convocatoria Instrumental'!B146:AI302,22,0)</f>
        <v>0</v>
      </c>
      <c r="X137" s="119">
        <f>+VLOOKUP(B137,'Convocatoria Instrumental'!B146:AI302,23,0)</f>
        <v>0</v>
      </c>
      <c r="Y137" s="118">
        <f>+VLOOKUP(B137,'Convocatoria Instrumental'!B146:AI302,24,0)</f>
        <v>0</v>
      </c>
      <c r="Z137" s="117">
        <f>+VLOOKUP(B137,'Convocatoria Instrumental'!B146:AI302,25,0)</f>
        <v>0</v>
      </c>
      <c r="AA137" s="117">
        <f>+VLOOKUP(B137,'Convocatoria Instrumental'!B146:AI302,26,0)</f>
        <v>0</v>
      </c>
      <c r="AB137" s="117">
        <f>+VLOOKUP(B137,'Convocatoria Instrumental'!B146:AI302,27,0)</f>
        <v>0</v>
      </c>
      <c r="AC137" s="118">
        <f>+VLOOKUP(B137,'Convocatoria Instrumental'!B146:AI302,28,0)</f>
        <v>0</v>
      </c>
      <c r="AD137" s="118">
        <f>+VLOOKUP(B137,'Convocatoria Instrumental'!B146:AI302,29,0)</f>
        <v>0</v>
      </c>
      <c r="AE137" s="118">
        <f>+VLOOKUP(B137,'Convocatoria Instrumental'!B146:AI302,30,0)</f>
        <v>0</v>
      </c>
      <c r="AF137" s="118">
        <f>+VLOOKUP(B137,'Convocatoria Instrumental'!B146:AI302,31,0)</f>
        <v>0</v>
      </c>
      <c r="AG137" s="118">
        <f>+VLOOKUP(B137,'Convocatoria Instrumental'!B146:AI302,32,0)</f>
        <v>0</v>
      </c>
      <c r="AH137" s="118">
        <f>+VLOOKUP(B137,'Convocatoria Instrumental'!B146:AI302,33,0)</f>
        <v>0</v>
      </c>
      <c r="AI137" s="118">
        <f>+VLOOKUP(B137,'Convocatoria Instrumental'!B146:AI302,34,0)</f>
        <v>0</v>
      </c>
    </row>
    <row r="138" spans="1:35" ht="36" x14ac:dyDescent="0.25">
      <c r="A138" s="94">
        <f t="shared" si="2"/>
        <v>136</v>
      </c>
      <c r="B138" s="96" t="s">
        <v>277</v>
      </c>
      <c r="C138" s="96" t="s">
        <v>278</v>
      </c>
      <c r="D138" s="97" t="s">
        <v>279</v>
      </c>
      <c r="E138" s="94" t="s">
        <v>290</v>
      </c>
      <c r="F138" s="94" t="s">
        <v>440</v>
      </c>
      <c r="G138" s="94" t="s">
        <v>45</v>
      </c>
      <c r="H138" s="97">
        <v>2</v>
      </c>
      <c r="I138" s="118">
        <f>+VLOOKUP(B138,'Convocatoria Instrumental'!B147:AI303,8,0)</f>
        <v>0</v>
      </c>
      <c r="J138" s="118">
        <f>+VLOOKUP(B138,'Convocatoria Instrumental'!B147:AI303,9,0)</f>
        <v>0</v>
      </c>
      <c r="K138" s="118">
        <f>+VLOOKUP(B138,'Convocatoria Instrumental'!B147:AI303,10,0)</f>
        <v>0</v>
      </c>
      <c r="L138" s="118">
        <f>+VLOOKUP(B138,'Convocatoria Instrumental'!B147:AI303,11,0)</f>
        <v>0</v>
      </c>
      <c r="M138" s="118">
        <f>+VLOOKUP(B138,'Convocatoria Instrumental'!B147:AI303,12,0)</f>
        <v>0</v>
      </c>
      <c r="N138" s="118">
        <f>+VLOOKUP(B138,'Convocatoria Instrumental'!B147:AI303,13,0)</f>
        <v>0</v>
      </c>
      <c r="O138" s="118">
        <f>+VLOOKUP(B138,'Convocatoria Instrumental'!B147:AI303,14,0)</f>
        <v>0</v>
      </c>
      <c r="P138" s="118">
        <f>+VLOOKUP(B138,'Convocatoria Instrumental'!B147:AI303,15,0)</f>
        <v>0</v>
      </c>
      <c r="Q138" s="118">
        <f>+VLOOKUP(B138,'Convocatoria Instrumental'!B147:AI303,16,0)</f>
        <v>0</v>
      </c>
      <c r="R138" s="119">
        <f>+VLOOKUP(B138,'Convocatoria Instrumental'!B147:AI303,17,0)</f>
        <v>0</v>
      </c>
      <c r="S138" s="117">
        <f>+VLOOKUP(B138,'Convocatoria Instrumental'!B147:AI303,18,0)</f>
        <v>0</v>
      </c>
      <c r="T138" s="117">
        <f>+VLOOKUP(B138,'Convocatoria Instrumental'!B147:AI303,19,0)</f>
        <v>0</v>
      </c>
      <c r="U138" s="119">
        <f>+VLOOKUP(B138,'Convocatoria Instrumental'!B147:AI303,20,0)</f>
        <v>0</v>
      </c>
      <c r="V138" s="118">
        <f>+VLOOKUP(B138,'Convocatoria Instrumental'!B147:AI303,21,0)</f>
        <v>0</v>
      </c>
      <c r="W138" s="119">
        <f>+VLOOKUP(B138,'Convocatoria Instrumental'!B147:AI303,22,0)</f>
        <v>0</v>
      </c>
      <c r="X138" s="119">
        <f>+VLOOKUP(B138,'Convocatoria Instrumental'!B147:AI303,23,0)</f>
        <v>0</v>
      </c>
      <c r="Y138" s="118">
        <f>+VLOOKUP(B138,'Convocatoria Instrumental'!B147:AI303,24,0)</f>
        <v>0</v>
      </c>
      <c r="Z138" s="117">
        <f>+VLOOKUP(B138,'Convocatoria Instrumental'!B147:AI303,25,0)</f>
        <v>0</v>
      </c>
      <c r="AA138" s="117">
        <f>+VLOOKUP(B138,'Convocatoria Instrumental'!B147:AI303,26,0)</f>
        <v>0</v>
      </c>
      <c r="AB138" s="117">
        <f>+VLOOKUP(B138,'Convocatoria Instrumental'!B147:AI303,27,0)</f>
        <v>0</v>
      </c>
      <c r="AC138" s="118">
        <f>+VLOOKUP(B138,'Convocatoria Instrumental'!B147:AI303,28,0)</f>
        <v>0</v>
      </c>
      <c r="AD138" s="118">
        <f>+VLOOKUP(B138,'Convocatoria Instrumental'!B147:AI303,29,0)</f>
        <v>0</v>
      </c>
      <c r="AE138" s="118">
        <f>+VLOOKUP(B138,'Convocatoria Instrumental'!B147:AI303,30,0)</f>
        <v>0</v>
      </c>
      <c r="AF138" s="118">
        <f>+VLOOKUP(B138,'Convocatoria Instrumental'!B147:AI303,31,0)</f>
        <v>0</v>
      </c>
      <c r="AG138" s="118">
        <f>+VLOOKUP(B138,'Convocatoria Instrumental'!B147:AI303,32,0)</f>
        <v>0</v>
      </c>
      <c r="AH138" s="118">
        <f>+VLOOKUP(B138,'Convocatoria Instrumental'!B147:AI303,33,0)</f>
        <v>0</v>
      </c>
      <c r="AI138" s="118">
        <f>+VLOOKUP(B138,'Convocatoria Instrumental'!B147:AI303,34,0)</f>
        <v>0</v>
      </c>
    </row>
    <row r="139" spans="1:35" x14ac:dyDescent="0.25">
      <c r="A139" s="94">
        <f t="shared" si="2"/>
        <v>137</v>
      </c>
      <c r="B139" s="96" t="s">
        <v>265</v>
      </c>
      <c r="C139" s="98" t="s">
        <v>280</v>
      </c>
      <c r="D139" s="97" t="s">
        <v>281</v>
      </c>
      <c r="E139" s="94" t="s">
        <v>290</v>
      </c>
      <c r="F139" s="94" t="s">
        <v>440</v>
      </c>
      <c r="G139" s="94" t="s">
        <v>45</v>
      </c>
      <c r="H139" s="97">
        <v>2</v>
      </c>
      <c r="I139" s="118">
        <f>+VLOOKUP(B139,'Convocatoria Instrumental'!B148:AI304,8,0)</f>
        <v>0</v>
      </c>
      <c r="J139" s="118">
        <f>+VLOOKUP(B139,'Convocatoria Instrumental'!B148:AI304,9,0)</f>
        <v>0</v>
      </c>
      <c r="K139" s="118">
        <f>+VLOOKUP(B139,'Convocatoria Instrumental'!B148:AI304,10,0)</f>
        <v>0</v>
      </c>
      <c r="L139" s="118">
        <f>+VLOOKUP(B139,'Convocatoria Instrumental'!B148:AI304,11,0)</f>
        <v>0</v>
      </c>
      <c r="M139" s="118">
        <f>+VLOOKUP(B139,'Convocatoria Instrumental'!B148:AI304,12,0)</f>
        <v>0</v>
      </c>
      <c r="N139" s="118">
        <f>+VLOOKUP(B139,'Convocatoria Instrumental'!B148:AI304,13,0)</f>
        <v>0</v>
      </c>
      <c r="O139" s="118">
        <f>+VLOOKUP(B139,'Convocatoria Instrumental'!B148:AI304,14,0)</f>
        <v>0</v>
      </c>
      <c r="P139" s="118">
        <f>+VLOOKUP(B139,'Convocatoria Instrumental'!B148:AI304,15,0)</f>
        <v>0</v>
      </c>
      <c r="Q139" s="118">
        <f>+VLOOKUP(B139,'Convocatoria Instrumental'!B148:AI304,16,0)</f>
        <v>0</v>
      </c>
      <c r="R139" s="119">
        <f>+VLOOKUP(B139,'Convocatoria Instrumental'!B148:AI304,17,0)</f>
        <v>0</v>
      </c>
      <c r="S139" s="117">
        <f>+VLOOKUP(B139,'Convocatoria Instrumental'!B148:AI304,18,0)</f>
        <v>0</v>
      </c>
      <c r="T139" s="117">
        <f>+VLOOKUP(B139,'Convocatoria Instrumental'!B148:AI304,19,0)</f>
        <v>0</v>
      </c>
      <c r="U139" s="119">
        <f>+VLOOKUP(B139,'Convocatoria Instrumental'!B148:AI304,20,0)</f>
        <v>0</v>
      </c>
      <c r="V139" s="118">
        <f>+VLOOKUP(B139,'Convocatoria Instrumental'!B148:AI304,21,0)</f>
        <v>0</v>
      </c>
      <c r="W139" s="119">
        <f>+VLOOKUP(B139,'Convocatoria Instrumental'!B148:AI304,22,0)</f>
        <v>0</v>
      </c>
      <c r="X139" s="119">
        <f>+VLOOKUP(B139,'Convocatoria Instrumental'!B148:AI304,23,0)</f>
        <v>0</v>
      </c>
      <c r="Y139" s="118">
        <f>+VLOOKUP(B139,'Convocatoria Instrumental'!B148:AI304,24,0)</f>
        <v>0</v>
      </c>
      <c r="Z139" s="117">
        <f>+VLOOKUP(B139,'Convocatoria Instrumental'!B148:AI304,25,0)</f>
        <v>0</v>
      </c>
      <c r="AA139" s="117">
        <f>+VLOOKUP(B139,'Convocatoria Instrumental'!B148:AI304,26,0)</f>
        <v>0</v>
      </c>
      <c r="AB139" s="117">
        <f>+VLOOKUP(B139,'Convocatoria Instrumental'!B148:AI304,27,0)</f>
        <v>0</v>
      </c>
      <c r="AC139" s="118">
        <f>+VLOOKUP(B139,'Convocatoria Instrumental'!B148:AI304,28,0)</f>
        <v>0</v>
      </c>
      <c r="AD139" s="118">
        <f>+VLOOKUP(B139,'Convocatoria Instrumental'!B148:AI304,29,0)</f>
        <v>0</v>
      </c>
      <c r="AE139" s="118">
        <f>+VLOOKUP(B139,'Convocatoria Instrumental'!B148:AI304,30,0)</f>
        <v>0</v>
      </c>
      <c r="AF139" s="118">
        <f>+VLOOKUP(B139,'Convocatoria Instrumental'!B148:AI304,31,0)</f>
        <v>0</v>
      </c>
      <c r="AG139" s="118">
        <f>+VLOOKUP(B139,'Convocatoria Instrumental'!B148:AI304,32,0)</f>
        <v>0</v>
      </c>
      <c r="AH139" s="118">
        <f>+VLOOKUP(B139,'Convocatoria Instrumental'!B148:AI304,33,0)</f>
        <v>0</v>
      </c>
      <c r="AI139" s="118">
        <f>+VLOOKUP(B139,'Convocatoria Instrumental'!B148:AI304,34,0)</f>
        <v>0</v>
      </c>
    </row>
    <row r="140" spans="1:35" ht="24" x14ac:dyDescent="0.25">
      <c r="A140" s="94">
        <f t="shared" si="2"/>
        <v>138</v>
      </c>
      <c r="B140" s="96" t="s">
        <v>282</v>
      </c>
      <c r="C140" s="98" t="s">
        <v>283</v>
      </c>
      <c r="D140" s="97" t="s">
        <v>284</v>
      </c>
      <c r="E140" s="94" t="s">
        <v>290</v>
      </c>
      <c r="F140" s="94" t="s">
        <v>440</v>
      </c>
      <c r="G140" s="94" t="s">
        <v>45</v>
      </c>
      <c r="H140" s="97">
        <v>4</v>
      </c>
      <c r="I140" s="118">
        <f>+VLOOKUP(B140,'Convocatoria Instrumental'!B149:AI305,8,0)</f>
        <v>0</v>
      </c>
      <c r="J140" s="118">
        <f>+VLOOKUP(B140,'Convocatoria Instrumental'!B149:AI305,9,0)</f>
        <v>0</v>
      </c>
      <c r="K140" s="118">
        <f>+VLOOKUP(B140,'Convocatoria Instrumental'!B149:AI305,10,0)</f>
        <v>0</v>
      </c>
      <c r="L140" s="118">
        <f>+VLOOKUP(B140,'Convocatoria Instrumental'!B149:AI305,11,0)</f>
        <v>0</v>
      </c>
      <c r="M140" s="118">
        <f>+VLOOKUP(B140,'Convocatoria Instrumental'!B149:AI305,12,0)</f>
        <v>0</v>
      </c>
      <c r="N140" s="118">
        <f>+VLOOKUP(B140,'Convocatoria Instrumental'!B149:AI305,13,0)</f>
        <v>0</v>
      </c>
      <c r="O140" s="118">
        <f>+VLOOKUP(B140,'Convocatoria Instrumental'!B149:AI305,14,0)</f>
        <v>0</v>
      </c>
      <c r="P140" s="118">
        <f>+VLOOKUP(B140,'Convocatoria Instrumental'!B149:AI305,15,0)</f>
        <v>0</v>
      </c>
      <c r="Q140" s="118">
        <f>+VLOOKUP(B140,'Convocatoria Instrumental'!B149:AI305,16,0)</f>
        <v>0</v>
      </c>
      <c r="R140" s="119">
        <f>+VLOOKUP(B140,'Convocatoria Instrumental'!B149:AI305,17,0)</f>
        <v>0</v>
      </c>
      <c r="S140" s="117">
        <f>+VLOOKUP(B140,'Convocatoria Instrumental'!B149:AI305,18,0)</f>
        <v>0</v>
      </c>
      <c r="T140" s="117">
        <f>+VLOOKUP(B140,'Convocatoria Instrumental'!B149:AI305,19,0)</f>
        <v>0</v>
      </c>
      <c r="U140" s="119">
        <f>+VLOOKUP(B140,'Convocatoria Instrumental'!B149:AI305,20,0)</f>
        <v>0</v>
      </c>
      <c r="V140" s="118">
        <f>+VLOOKUP(B140,'Convocatoria Instrumental'!B149:AI305,21,0)</f>
        <v>0</v>
      </c>
      <c r="W140" s="119">
        <f>+VLOOKUP(B140,'Convocatoria Instrumental'!B149:AI305,22,0)</f>
        <v>0</v>
      </c>
      <c r="X140" s="119">
        <f>+VLOOKUP(B140,'Convocatoria Instrumental'!B149:AI305,23,0)</f>
        <v>0</v>
      </c>
      <c r="Y140" s="118">
        <f>+VLOOKUP(B140,'Convocatoria Instrumental'!B149:AI305,24,0)</f>
        <v>0</v>
      </c>
      <c r="Z140" s="117">
        <f>+VLOOKUP(B140,'Convocatoria Instrumental'!B149:AI305,25,0)</f>
        <v>0</v>
      </c>
      <c r="AA140" s="117">
        <f>+VLOOKUP(B140,'Convocatoria Instrumental'!B149:AI305,26,0)</f>
        <v>0</v>
      </c>
      <c r="AB140" s="117">
        <f>+VLOOKUP(B140,'Convocatoria Instrumental'!B149:AI305,27,0)</f>
        <v>0</v>
      </c>
      <c r="AC140" s="118">
        <f>+VLOOKUP(B140,'Convocatoria Instrumental'!B149:AI305,28,0)</f>
        <v>0</v>
      </c>
      <c r="AD140" s="118">
        <f>+VLOOKUP(B140,'Convocatoria Instrumental'!B149:AI305,29,0)</f>
        <v>0</v>
      </c>
      <c r="AE140" s="118">
        <f>+VLOOKUP(B140,'Convocatoria Instrumental'!B149:AI305,30,0)</f>
        <v>0</v>
      </c>
      <c r="AF140" s="118">
        <f>+VLOOKUP(B140,'Convocatoria Instrumental'!B149:AI305,31,0)</f>
        <v>0</v>
      </c>
      <c r="AG140" s="118">
        <f>+VLOOKUP(B140,'Convocatoria Instrumental'!B149:AI305,32,0)</f>
        <v>0</v>
      </c>
      <c r="AH140" s="118">
        <f>+VLOOKUP(B140,'Convocatoria Instrumental'!B149:AI305,33,0)</f>
        <v>0</v>
      </c>
      <c r="AI140" s="118">
        <f>+VLOOKUP(B140,'Convocatoria Instrumental'!B149:AI305,34,0)</f>
        <v>0</v>
      </c>
    </row>
    <row r="141" spans="1:35" ht="24" x14ac:dyDescent="0.25">
      <c r="A141" s="94">
        <f t="shared" si="2"/>
        <v>139</v>
      </c>
      <c r="B141" s="96" t="s">
        <v>285</v>
      </c>
      <c r="C141" s="98" t="s">
        <v>286</v>
      </c>
      <c r="D141" s="97" t="s">
        <v>287</v>
      </c>
      <c r="E141" s="94" t="s">
        <v>290</v>
      </c>
      <c r="F141" s="94" t="s">
        <v>440</v>
      </c>
      <c r="G141" s="94" t="s">
        <v>45</v>
      </c>
      <c r="H141" s="97">
        <v>10</v>
      </c>
      <c r="I141" s="118">
        <f>+VLOOKUP(B141,'Convocatoria Instrumental'!B150:AI306,8,0)</f>
        <v>0</v>
      </c>
      <c r="J141" s="118">
        <f>+VLOOKUP(B141,'Convocatoria Instrumental'!B150:AI306,9,0)</f>
        <v>0</v>
      </c>
      <c r="K141" s="118">
        <f>+VLOOKUP(B141,'Convocatoria Instrumental'!B150:AI306,10,0)</f>
        <v>0</v>
      </c>
      <c r="L141" s="118">
        <f>+VLOOKUP(B141,'Convocatoria Instrumental'!B150:AI306,11,0)</f>
        <v>0</v>
      </c>
      <c r="M141" s="118">
        <f>+VLOOKUP(B141,'Convocatoria Instrumental'!B150:AI306,12,0)</f>
        <v>0</v>
      </c>
      <c r="N141" s="118">
        <f>+VLOOKUP(B141,'Convocatoria Instrumental'!B150:AI306,13,0)</f>
        <v>0</v>
      </c>
      <c r="O141" s="118">
        <f>+VLOOKUP(B141,'Convocatoria Instrumental'!B150:AI306,14,0)</f>
        <v>0</v>
      </c>
      <c r="P141" s="118">
        <f>+VLOOKUP(B141,'Convocatoria Instrumental'!B150:AI306,15,0)</f>
        <v>0</v>
      </c>
      <c r="Q141" s="118">
        <f>+VLOOKUP(B141,'Convocatoria Instrumental'!B150:AI306,16,0)</f>
        <v>0</v>
      </c>
      <c r="R141" s="119">
        <f>+VLOOKUP(B141,'Convocatoria Instrumental'!B150:AI306,17,0)</f>
        <v>0</v>
      </c>
      <c r="S141" s="117">
        <f>+VLOOKUP(B141,'Convocatoria Instrumental'!B150:AI306,18,0)</f>
        <v>0</v>
      </c>
      <c r="T141" s="117">
        <f>+VLOOKUP(B141,'Convocatoria Instrumental'!B150:AI306,19,0)</f>
        <v>0</v>
      </c>
      <c r="U141" s="119">
        <f>+VLOOKUP(B141,'Convocatoria Instrumental'!B150:AI306,20,0)</f>
        <v>0</v>
      </c>
      <c r="V141" s="118">
        <f>+VLOOKUP(B141,'Convocatoria Instrumental'!B150:AI306,21,0)</f>
        <v>0</v>
      </c>
      <c r="W141" s="119">
        <f>+VLOOKUP(B141,'Convocatoria Instrumental'!B150:AI306,22,0)</f>
        <v>0</v>
      </c>
      <c r="X141" s="119">
        <f>+VLOOKUP(B141,'Convocatoria Instrumental'!B150:AI306,23,0)</f>
        <v>0</v>
      </c>
      <c r="Y141" s="118">
        <f>+VLOOKUP(B141,'Convocatoria Instrumental'!B150:AI306,24,0)</f>
        <v>0</v>
      </c>
      <c r="Z141" s="117">
        <f>+VLOOKUP(B141,'Convocatoria Instrumental'!B150:AI306,25,0)</f>
        <v>0</v>
      </c>
      <c r="AA141" s="117">
        <f>+VLOOKUP(B141,'Convocatoria Instrumental'!B150:AI306,26,0)</f>
        <v>0</v>
      </c>
      <c r="AB141" s="117">
        <f>+VLOOKUP(B141,'Convocatoria Instrumental'!B150:AI306,27,0)</f>
        <v>0</v>
      </c>
      <c r="AC141" s="118">
        <f>+VLOOKUP(B141,'Convocatoria Instrumental'!B150:AI306,28,0)</f>
        <v>0</v>
      </c>
      <c r="AD141" s="118">
        <f>+VLOOKUP(B141,'Convocatoria Instrumental'!B150:AI306,29,0)</f>
        <v>0</v>
      </c>
      <c r="AE141" s="118">
        <f>+VLOOKUP(B141,'Convocatoria Instrumental'!B150:AI306,30,0)</f>
        <v>0</v>
      </c>
      <c r="AF141" s="118">
        <f>+VLOOKUP(B141,'Convocatoria Instrumental'!B150:AI306,31,0)</f>
        <v>0</v>
      </c>
      <c r="AG141" s="118">
        <f>+VLOOKUP(B141,'Convocatoria Instrumental'!B150:AI306,32,0)</f>
        <v>0</v>
      </c>
      <c r="AH141" s="118">
        <f>+VLOOKUP(B141,'Convocatoria Instrumental'!B150:AI306,33,0)</f>
        <v>0</v>
      </c>
      <c r="AI141" s="118">
        <f>+VLOOKUP(B141,'Convocatoria Instrumental'!B150:AI306,34,0)</f>
        <v>0</v>
      </c>
    </row>
    <row r="142" spans="1:35" ht="24" x14ac:dyDescent="0.25">
      <c r="A142" s="94">
        <f t="shared" si="2"/>
        <v>140</v>
      </c>
      <c r="B142" s="96" t="s">
        <v>288</v>
      </c>
      <c r="C142" s="98" t="s">
        <v>286</v>
      </c>
      <c r="D142" s="97" t="s">
        <v>289</v>
      </c>
      <c r="E142" s="94" t="s">
        <v>290</v>
      </c>
      <c r="F142" s="94" t="s">
        <v>440</v>
      </c>
      <c r="G142" s="94" t="s">
        <v>45</v>
      </c>
      <c r="H142" s="97">
        <v>32</v>
      </c>
      <c r="I142" s="118">
        <f>+VLOOKUP(B142,'Convocatoria Instrumental'!B151:AI307,8,0)</f>
        <v>0</v>
      </c>
      <c r="J142" s="118">
        <f>+VLOOKUP(B142,'Convocatoria Instrumental'!B151:AI307,9,0)</f>
        <v>0</v>
      </c>
      <c r="K142" s="118">
        <f>+VLOOKUP(B142,'Convocatoria Instrumental'!B151:AI307,10,0)</f>
        <v>0</v>
      </c>
      <c r="L142" s="118">
        <f>+VLOOKUP(B142,'Convocatoria Instrumental'!B151:AI307,11,0)</f>
        <v>0</v>
      </c>
      <c r="M142" s="118">
        <f>+VLOOKUP(B142,'Convocatoria Instrumental'!B151:AI307,12,0)</f>
        <v>0</v>
      </c>
      <c r="N142" s="118">
        <f>+VLOOKUP(B142,'Convocatoria Instrumental'!B151:AI307,13,0)</f>
        <v>0</v>
      </c>
      <c r="O142" s="118">
        <f>+VLOOKUP(B142,'Convocatoria Instrumental'!B151:AI307,14,0)</f>
        <v>0</v>
      </c>
      <c r="P142" s="118">
        <f>+VLOOKUP(B142,'Convocatoria Instrumental'!B151:AI307,15,0)</f>
        <v>0</v>
      </c>
      <c r="Q142" s="118">
        <f>+VLOOKUP(B142,'Convocatoria Instrumental'!B151:AI307,16,0)</f>
        <v>0</v>
      </c>
      <c r="R142" s="119">
        <f>+VLOOKUP(B142,'Convocatoria Instrumental'!B151:AI307,17,0)</f>
        <v>0</v>
      </c>
      <c r="S142" s="117">
        <f>+VLOOKUP(B142,'Convocatoria Instrumental'!B151:AI307,18,0)</f>
        <v>0</v>
      </c>
      <c r="T142" s="117">
        <f>+VLOOKUP(B142,'Convocatoria Instrumental'!B151:AI307,19,0)</f>
        <v>0</v>
      </c>
      <c r="U142" s="119">
        <f>+VLOOKUP(B142,'Convocatoria Instrumental'!B151:AI307,20,0)</f>
        <v>0</v>
      </c>
      <c r="V142" s="118">
        <f>+VLOOKUP(B142,'Convocatoria Instrumental'!B151:AI307,21,0)</f>
        <v>0</v>
      </c>
      <c r="W142" s="119">
        <f>+VLOOKUP(B142,'Convocatoria Instrumental'!B151:AI307,22,0)</f>
        <v>0</v>
      </c>
      <c r="X142" s="119">
        <f>+VLOOKUP(B142,'Convocatoria Instrumental'!B151:AI307,23,0)</f>
        <v>0</v>
      </c>
      <c r="Y142" s="118">
        <f>+VLOOKUP(B142,'Convocatoria Instrumental'!B151:AI307,24,0)</f>
        <v>0</v>
      </c>
      <c r="Z142" s="117">
        <f>+VLOOKUP(B142,'Convocatoria Instrumental'!B151:AI307,25,0)</f>
        <v>0</v>
      </c>
      <c r="AA142" s="117">
        <f>+VLOOKUP(B142,'Convocatoria Instrumental'!B151:AI307,26,0)</f>
        <v>0</v>
      </c>
      <c r="AB142" s="117">
        <f>+VLOOKUP(B142,'Convocatoria Instrumental'!B151:AI307,27,0)</f>
        <v>0</v>
      </c>
      <c r="AC142" s="118">
        <f>+VLOOKUP(B142,'Convocatoria Instrumental'!B151:AI307,28,0)</f>
        <v>0</v>
      </c>
      <c r="AD142" s="118">
        <f>+VLOOKUP(B142,'Convocatoria Instrumental'!B151:AI307,29,0)</f>
        <v>0</v>
      </c>
      <c r="AE142" s="118">
        <f>+VLOOKUP(B142,'Convocatoria Instrumental'!B151:AI307,30,0)</f>
        <v>0</v>
      </c>
      <c r="AF142" s="118">
        <f>+VLOOKUP(B142,'Convocatoria Instrumental'!B151:AI307,31,0)</f>
        <v>0</v>
      </c>
      <c r="AG142" s="118">
        <f>+VLOOKUP(B142,'Convocatoria Instrumental'!B151:AI307,32,0)</f>
        <v>0</v>
      </c>
      <c r="AH142" s="118">
        <f>+VLOOKUP(B142,'Convocatoria Instrumental'!B151:AI307,33,0)</f>
        <v>0</v>
      </c>
      <c r="AI142" s="118">
        <f>+VLOOKUP(B142,'Convocatoria Instrumental'!B151:AI307,34,0)</f>
        <v>0</v>
      </c>
    </row>
    <row r="143" spans="1:35" ht="24" x14ac:dyDescent="0.25">
      <c r="A143" s="94">
        <f t="shared" si="2"/>
        <v>141</v>
      </c>
      <c r="B143" s="95" t="s">
        <v>436</v>
      </c>
      <c r="C143" s="96" t="s">
        <v>437</v>
      </c>
      <c r="D143" s="97" t="s">
        <v>435</v>
      </c>
      <c r="E143" s="94" t="s">
        <v>290</v>
      </c>
      <c r="F143" s="94" t="s">
        <v>440</v>
      </c>
      <c r="G143" s="94" t="s">
        <v>45</v>
      </c>
      <c r="H143" s="97">
        <v>2</v>
      </c>
      <c r="I143" s="118">
        <f>+VLOOKUP(B143,'Convocatoria Instrumental'!B152:AI308,8,0)</f>
        <v>0</v>
      </c>
      <c r="J143" s="118">
        <f>+VLOOKUP(B143,'Convocatoria Instrumental'!B152:AI308,9,0)</f>
        <v>0</v>
      </c>
      <c r="K143" s="118">
        <f>+VLOOKUP(B143,'Convocatoria Instrumental'!B152:AI308,10,0)</f>
        <v>0</v>
      </c>
      <c r="L143" s="118">
        <f>+VLOOKUP(B143,'Convocatoria Instrumental'!B152:AI308,11,0)</f>
        <v>0</v>
      </c>
      <c r="M143" s="118">
        <f>+VLOOKUP(B143,'Convocatoria Instrumental'!B152:AI308,12,0)</f>
        <v>0</v>
      </c>
      <c r="N143" s="118">
        <f>+VLOOKUP(B143,'Convocatoria Instrumental'!B152:AI308,13,0)</f>
        <v>0</v>
      </c>
      <c r="O143" s="118">
        <f>+VLOOKUP(B143,'Convocatoria Instrumental'!B152:AI308,14,0)</f>
        <v>0</v>
      </c>
      <c r="P143" s="118">
        <f>+VLOOKUP(B143,'Convocatoria Instrumental'!B152:AI308,15,0)</f>
        <v>0</v>
      </c>
      <c r="Q143" s="118">
        <f>+VLOOKUP(B143,'Convocatoria Instrumental'!B152:AI308,16,0)</f>
        <v>0</v>
      </c>
      <c r="R143" s="119">
        <f>+VLOOKUP(B143,'Convocatoria Instrumental'!B152:AI308,17,0)</f>
        <v>0</v>
      </c>
      <c r="S143" s="117">
        <f>+VLOOKUP(B143,'Convocatoria Instrumental'!B152:AI308,18,0)</f>
        <v>0</v>
      </c>
      <c r="T143" s="117">
        <f>+VLOOKUP(B143,'Convocatoria Instrumental'!B152:AI308,19,0)</f>
        <v>0</v>
      </c>
      <c r="U143" s="119">
        <f>+VLOOKUP(B143,'Convocatoria Instrumental'!B152:AI308,20,0)</f>
        <v>0</v>
      </c>
      <c r="V143" s="118">
        <f>+VLOOKUP(B143,'Convocatoria Instrumental'!B152:AI308,21,0)</f>
        <v>0</v>
      </c>
      <c r="W143" s="119">
        <f>+VLOOKUP(B143,'Convocatoria Instrumental'!B152:AI308,22,0)</f>
        <v>0</v>
      </c>
      <c r="X143" s="119">
        <f>+VLOOKUP(B143,'Convocatoria Instrumental'!B152:AI308,23,0)</f>
        <v>0</v>
      </c>
      <c r="Y143" s="118">
        <f>+VLOOKUP(B143,'Convocatoria Instrumental'!B152:AI308,24,0)</f>
        <v>0</v>
      </c>
      <c r="Z143" s="117">
        <f>+VLOOKUP(B143,'Convocatoria Instrumental'!B152:AI308,25,0)</f>
        <v>0</v>
      </c>
      <c r="AA143" s="117">
        <f>+VLOOKUP(B143,'Convocatoria Instrumental'!B152:AI308,26,0)</f>
        <v>0</v>
      </c>
      <c r="AB143" s="117">
        <f>+VLOOKUP(B143,'Convocatoria Instrumental'!B152:AI308,27,0)</f>
        <v>0</v>
      </c>
      <c r="AC143" s="118">
        <f>+VLOOKUP(B143,'Convocatoria Instrumental'!B152:AI308,28,0)</f>
        <v>0</v>
      </c>
      <c r="AD143" s="118">
        <f>+VLOOKUP(B143,'Convocatoria Instrumental'!B152:AI308,29,0)</f>
        <v>0</v>
      </c>
      <c r="AE143" s="118">
        <f>+VLOOKUP(B143,'Convocatoria Instrumental'!B152:AI308,30,0)</f>
        <v>0</v>
      </c>
      <c r="AF143" s="118">
        <f>+VLOOKUP(B143,'Convocatoria Instrumental'!B152:AI308,31,0)</f>
        <v>0</v>
      </c>
      <c r="AG143" s="118">
        <f>+VLOOKUP(B143,'Convocatoria Instrumental'!B152:AI308,32,0)</f>
        <v>0</v>
      </c>
      <c r="AH143" s="118">
        <f>+VLOOKUP(B143,'Convocatoria Instrumental'!B152:AI308,33,0)</f>
        <v>0</v>
      </c>
      <c r="AI143" s="118">
        <f>+VLOOKUP(B143,'Convocatoria Instrumental'!B152:AI308,34,0)</f>
        <v>0</v>
      </c>
    </row>
    <row r="144" spans="1:35" ht="48" x14ac:dyDescent="0.25">
      <c r="A144" s="94">
        <f t="shared" si="2"/>
        <v>142</v>
      </c>
      <c r="B144" s="96" t="s">
        <v>291</v>
      </c>
      <c r="C144" s="98" t="s">
        <v>292</v>
      </c>
      <c r="D144" s="97" t="s">
        <v>293</v>
      </c>
      <c r="E144" s="94" t="s">
        <v>328</v>
      </c>
      <c r="F144" s="94" t="s">
        <v>440</v>
      </c>
      <c r="G144" s="94" t="s">
        <v>45</v>
      </c>
      <c r="H144" s="97">
        <v>2</v>
      </c>
      <c r="I144" s="118">
        <f>+VLOOKUP(B144,'Convocatoria Instrumental'!B153:AI309,8,0)</f>
        <v>0</v>
      </c>
      <c r="J144" s="118">
        <f>+VLOOKUP(B144,'Convocatoria Instrumental'!B153:AI309,9,0)</f>
        <v>0</v>
      </c>
      <c r="K144" s="118">
        <f>+VLOOKUP(B144,'Convocatoria Instrumental'!B153:AI309,10,0)</f>
        <v>0</v>
      </c>
      <c r="L144" s="118">
        <f>+VLOOKUP(B144,'Convocatoria Instrumental'!B153:AI309,11,0)</f>
        <v>0</v>
      </c>
      <c r="M144" s="118">
        <f>+VLOOKUP(B144,'Convocatoria Instrumental'!B153:AI309,12,0)</f>
        <v>0</v>
      </c>
      <c r="N144" s="118">
        <f>+VLOOKUP(B144,'Convocatoria Instrumental'!B153:AI309,13,0)</f>
        <v>0</v>
      </c>
      <c r="O144" s="118">
        <f>+VLOOKUP(B144,'Convocatoria Instrumental'!B153:AI309,14,0)</f>
        <v>0</v>
      </c>
      <c r="P144" s="118">
        <f>+VLOOKUP(B144,'Convocatoria Instrumental'!B153:AI309,15,0)</f>
        <v>0</v>
      </c>
      <c r="Q144" s="118">
        <f>+VLOOKUP(B144,'Convocatoria Instrumental'!B153:AI309,16,0)</f>
        <v>0</v>
      </c>
      <c r="R144" s="119">
        <f>+VLOOKUP(B144,'Convocatoria Instrumental'!B153:AI309,17,0)</f>
        <v>0</v>
      </c>
      <c r="S144" s="117">
        <f>+VLOOKUP(B144,'Convocatoria Instrumental'!B153:AI309,18,0)</f>
        <v>0</v>
      </c>
      <c r="T144" s="117">
        <f>+VLOOKUP(B144,'Convocatoria Instrumental'!B153:AI309,19,0)</f>
        <v>0</v>
      </c>
      <c r="U144" s="119">
        <f>+VLOOKUP(B144,'Convocatoria Instrumental'!B153:AI309,20,0)</f>
        <v>0</v>
      </c>
      <c r="V144" s="118">
        <f>+VLOOKUP(B144,'Convocatoria Instrumental'!B153:AI309,21,0)</f>
        <v>0</v>
      </c>
      <c r="W144" s="119">
        <f>+VLOOKUP(B144,'Convocatoria Instrumental'!B153:AI309,22,0)</f>
        <v>0</v>
      </c>
      <c r="X144" s="119">
        <f>+VLOOKUP(B144,'Convocatoria Instrumental'!B153:AI309,23,0)</f>
        <v>0</v>
      </c>
      <c r="Y144" s="118">
        <f>+VLOOKUP(B144,'Convocatoria Instrumental'!B153:AI309,24,0)</f>
        <v>0</v>
      </c>
      <c r="Z144" s="117">
        <f>+VLOOKUP(B144,'Convocatoria Instrumental'!B153:AI309,25,0)</f>
        <v>0</v>
      </c>
      <c r="AA144" s="117">
        <f>+VLOOKUP(B144,'Convocatoria Instrumental'!B153:AI309,26,0)</f>
        <v>0</v>
      </c>
      <c r="AB144" s="117">
        <f>+VLOOKUP(B144,'Convocatoria Instrumental'!B153:AI309,27,0)</f>
        <v>0</v>
      </c>
      <c r="AC144" s="118">
        <f>+VLOOKUP(B144,'Convocatoria Instrumental'!B153:AI309,28,0)</f>
        <v>0</v>
      </c>
      <c r="AD144" s="118">
        <f>+VLOOKUP(B144,'Convocatoria Instrumental'!B153:AI309,29,0)</f>
        <v>0</v>
      </c>
      <c r="AE144" s="118">
        <f>+VLOOKUP(B144,'Convocatoria Instrumental'!B153:AI309,30,0)</f>
        <v>0</v>
      </c>
      <c r="AF144" s="118">
        <f>+VLOOKUP(B144,'Convocatoria Instrumental'!B153:AI309,31,0)</f>
        <v>0</v>
      </c>
      <c r="AG144" s="118">
        <f>+VLOOKUP(B144,'Convocatoria Instrumental'!B153:AI309,32,0)</f>
        <v>0</v>
      </c>
      <c r="AH144" s="118">
        <f>+VLOOKUP(B144,'Convocatoria Instrumental'!B153:AI309,33,0)</f>
        <v>0</v>
      </c>
      <c r="AI144" s="118">
        <f>+VLOOKUP(B144,'Convocatoria Instrumental'!B153:AI309,34,0)</f>
        <v>0</v>
      </c>
    </row>
    <row r="145" spans="1:35" ht="24" x14ac:dyDescent="0.25">
      <c r="A145" s="94">
        <f t="shared" si="2"/>
        <v>143</v>
      </c>
      <c r="B145" s="96" t="s">
        <v>294</v>
      </c>
      <c r="C145" s="98" t="s">
        <v>295</v>
      </c>
      <c r="D145" s="99" t="s">
        <v>183</v>
      </c>
      <c r="E145" s="94" t="s">
        <v>328</v>
      </c>
      <c r="F145" s="94" t="s">
        <v>440</v>
      </c>
      <c r="G145" s="94" t="s">
        <v>45</v>
      </c>
      <c r="H145" s="99">
        <v>6</v>
      </c>
      <c r="I145" s="118">
        <f>+VLOOKUP(B145,'Convocatoria Instrumental'!B154:AI310,8,0)</f>
        <v>0</v>
      </c>
      <c r="J145" s="118">
        <f>+VLOOKUP(B145,'Convocatoria Instrumental'!B154:AI310,9,0)</f>
        <v>0</v>
      </c>
      <c r="K145" s="118">
        <f>+VLOOKUP(B145,'Convocatoria Instrumental'!B154:AI310,10,0)</f>
        <v>0</v>
      </c>
      <c r="L145" s="118">
        <f>+VLOOKUP(B145,'Convocatoria Instrumental'!B154:AI310,11,0)</f>
        <v>0</v>
      </c>
      <c r="M145" s="118">
        <f>+VLOOKUP(B145,'Convocatoria Instrumental'!B154:AI310,12,0)</f>
        <v>0</v>
      </c>
      <c r="N145" s="118">
        <f>+VLOOKUP(B145,'Convocatoria Instrumental'!B154:AI310,13,0)</f>
        <v>0</v>
      </c>
      <c r="O145" s="118">
        <f>+VLOOKUP(B145,'Convocatoria Instrumental'!B154:AI310,14,0)</f>
        <v>0</v>
      </c>
      <c r="P145" s="118">
        <f>+VLOOKUP(B145,'Convocatoria Instrumental'!B154:AI310,15,0)</f>
        <v>0</v>
      </c>
      <c r="Q145" s="118">
        <f>+VLOOKUP(B145,'Convocatoria Instrumental'!B154:AI310,16,0)</f>
        <v>0</v>
      </c>
      <c r="R145" s="119">
        <f>+VLOOKUP(B145,'Convocatoria Instrumental'!B154:AI310,17,0)</f>
        <v>0</v>
      </c>
      <c r="S145" s="117">
        <f>+VLOOKUP(B145,'Convocatoria Instrumental'!B154:AI310,18,0)</f>
        <v>0</v>
      </c>
      <c r="T145" s="117">
        <f>+VLOOKUP(B145,'Convocatoria Instrumental'!B154:AI310,19,0)</f>
        <v>0</v>
      </c>
      <c r="U145" s="119">
        <f>+VLOOKUP(B145,'Convocatoria Instrumental'!B154:AI310,20,0)</f>
        <v>0</v>
      </c>
      <c r="V145" s="118">
        <f>+VLOOKUP(B145,'Convocatoria Instrumental'!B154:AI310,21,0)</f>
        <v>0</v>
      </c>
      <c r="W145" s="119">
        <f>+VLOOKUP(B145,'Convocatoria Instrumental'!B154:AI310,22,0)</f>
        <v>0</v>
      </c>
      <c r="X145" s="119">
        <f>+VLOOKUP(B145,'Convocatoria Instrumental'!B154:AI310,23,0)</f>
        <v>0</v>
      </c>
      <c r="Y145" s="118">
        <f>+VLOOKUP(B145,'Convocatoria Instrumental'!B154:AI310,24,0)</f>
        <v>0</v>
      </c>
      <c r="Z145" s="117">
        <f>+VLOOKUP(B145,'Convocatoria Instrumental'!B154:AI310,25,0)</f>
        <v>0</v>
      </c>
      <c r="AA145" s="117">
        <f>+VLOOKUP(B145,'Convocatoria Instrumental'!B154:AI310,26,0)</f>
        <v>0</v>
      </c>
      <c r="AB145" s="117">
        <f>+VLOOKUP(B145,'Convocatoria Instrumental'!B154:AI310,27,0)</f>
        <v>0</v>
      </c>
      <c r="AC145" s="118">
        <f>+VLOOKUP(B145,'Convocatoria Instrumental'!B154:AI310,28,0)</f>
        <v>0</v>
      </c>
      <c r="AD145" s="118">
        <f>+VLOOKUP(B145,'Convocatoria Instrumental'!B154:AI310,29,0)</f>
        <v>0</v>
      </c>
      <c r="AE145" s="118">
        <f>+VLOOKUP(B145,'Convocatoria Instrumental'!B154:AI310,30,0)</f>
        <v>0</v>
      </c>
      <c r="AF145" s="118">
        <f>+VLOOKUP(B145,'Convocatoria Instrumental'!B154:AI310,31,0)</f>
        <v>0</v>
      </c>
      <c r="AG145" s="118">
        <f>+VLOOKUP(B145,'Convocatoria Instrumental'!B154:AI310,32,0)</f>
        <v>0</v>
      </c>
      <c r="AH145" s="118">
        <f>+VLOOKUP(B145,'Convocatoria Instrumental'!B154:AI310,33,0)</f>
        <v>0</v>
      </c>
      <c r="AI145" s="118">
        <f>+VLOOKUP(B145,'Convocatoria Instrumental'!B154:AI310,34,0)</f>
        <v>0</v>
      </c>
    </row>
    <row r="146" spans="1:35" ht="24" x14ac:dyDescent="0.25">
      <c r="A146" s="94">
        <f t="shared" si="2"/>
        <v>144</v>
      </c>
      <c r="B146" s="96" t="s">
        <v>296</v>
      </c>
      <c r="C146" s="98" t="s">
        <v>297</v>
      </c>
      <c r="D146" s="99" t="s">
        <v>183</v>
      </c>
      <c r="E146" s="94" t="s">
        <v>328</v>
      </c>
      <c r="F146" s="94" t="s">
        <v>440</v>
      </c>
      <c r="G146" s="94" t="s">
        <v>45</v>
      </c>
      <c r="H146" s="97">
        <v>12</v>
      </c>
      <c r="I146" s="118">
        <f>+VLOOKUP(B146,'Convocatoria Instrumental'!B155:AI311,8,0)</f>
        <v>0</v>
      </c>
      <c r="J146" s="118">
        <f>+VLOOKUP(B146,'Convocatoria Instrumental'!B155:AI311,9,0)</f>
        <v>0</v>
      </c>
      <c r="K146" s="118">
        <f>+VLOOKUP(B146,'Convocatoria Instrumental'!B155:AI311,10,0)</f>
        <v>0</v>
      </c>
      <c r="L146" s="118">
        <f>+VLOOKUP(B146,'Convocatoria Instrumental'!B155:AI311,11,0)</f>
        <v>0</v>
      </c>
      <c r="M146" s="118">
        <f>+VLOOKUP(B146,'Convocatoria Instrumental'!B155:AI311,12,0)</f>
        <v>0</v>
      </c>
      <c r="N146" s="118">
        <f>+VLOOKUP(B146,'Convocatoria Instrumental'!B155:AI311,13,0)</f>
        <v>0</v>
      </c>
      <c r="O146" s="118">
        <f>+VLOOKUP(B146,'Convocatoria Instrumental'!B155:AI311,14,0)</f>
        <v>0</v>
      </c>
      <c r="P146" s="118">
        <f>+VLOOKUP(B146,'Convocatoria Instrumental'!B155:AI311,15,0)</f>
        <v>0</v>
      </c>
      <c r="Q146" s="118">
        <f>+VLOOKUP(B146,'Convocatoria Instrumental'!B155:AI311,16,0)</f>
        <v>0</v>
      </c>
      <c r="R146" s="119">
        <f>+VLOOKUP(B146,'Convocatoria Instrumental'!B155:AI311,17,0)</f>
        <v>0</v>
      </c>
      <c r="S146" s="117">
        <f>+VLOOKUP(B146,'Convocatoria Instrumental'!B155:AI311,18,0)</f>
        <v>0</v>
      </c>
      <c r="T146" s="117">
        <f>+VLOOKUP(B146,'Convocatoria Instrumental'!B155:AI311,19,0)</f>
        <v>0</v>
      </c>
      <c r="U146" s="119">
        <f>+VLOOKUP(B146,'Convocatoria Instrumental'!B155:AI311,20,0)</f>
        <v>0</v>
      </c>
      <c r="V146" s="118">
        <f>+VLOOKUP(B146,'Convocatoria Instrumental'!B155:AI311,21,0)</f>
        <v>0</v>
      </c>
      <c r="W146" s="119">
        <f>+VLOOKUP(B146,'Convocatoria Instrumental'!B155:AI311,22,0)</f>
        <v>0</v>
      </c>
      <c r="X146" s="119">
        <f>+VLOOKUP(B146,'Convocatoria Instrumental'!B155:AI311,23,0)</f>
        <v>0</v>
      </c>
      <c r="Y146" s="118">
        <f>+VLOOKUP(B146,'Convocatoria Instrumental'!B155:AI311,24,0)</f>
        <v>0</v>
      </c>
      <c r="Z146" s="117">
        <f>+VLOOKUP(B146,'Convocatoria Instrumental'!B155:AI311,25,0)</f>
        <v>0</v>
      </c>
      <c r="AA146" s="117">
        <f>+VLOOKUP(B146,'Convocatoria Instrumental'!B155:AI311,26,0)</f>
        <v>0</v>
      </c>
      <c r="AB146" s="117">
        <f>+VLOOKUP(B146,'Convocatoria Instrumental'!B155:AI311,27,0)</f>
        <v>0</v>
      </c>
      <c r="AC146" s="118">
        <f>+VLOOKUP(B146,'Convocatoria Instrumental'!B155:AI311,28,0)</f>
        <v>0</v>
      </c>
      <c r="AD146" s="118">
        <f>+VLOOKUP(B146,'Convocatoria Instrumental'!B155:AI311,29,0)</f>
        <v>0</v>
      </c>
      <c r="AE146" s="118">
        <f>+VLOOKUP(B146,'Convocatoria Instrumental'!B155:AI311,30,0)</f>
        <v>0</v>
      </c>
      <c r="AF146" s="118">
        <f>+VLOOKUP(B146,'Convocatoria Instrumental'!B155:AI311,31,0)</f>
        <v>0</v>
      </c>
      <c r="AG146" s="118">
        <f>+VLOOKUP(B146,'Convocatoria Instrumental'!B155:AI311,32,0)</f>
        <v>0</v>
      </c>
      <c r="AH146" s="118">
        <f>+VLOOKUP(B146,'Convocatoria Instrumental'!B155:AI311,33,0)</f>
        <v>0</v>
      </c>
      <c r="AI146" s="118">
        <f>+VLOOKUP(B146,'Convocatoria Instrumental'!B155:AI311,34,0)</f>
        <v>0</v>
      </c>
    </row>
    <row r="147" spans="1:35" ht="24" x14ac:dyDescent="0.25">
      <c r="A147" s="94">
        <f t="shared" si="2"/>
        <v>145</v>
      </c>
      <c r="B147" s="96" t="s">
        <v>298</v>
      </c>
      <c r="C147" s="98" t="s">
        <v>299</v>
      </c>
      <c r="D147" s="99" t="s">
        <v>183</v>
      </c>
      <c r="E147" s="94" t="s">
        <v>328</v>
      </c>
      <c r="F147" s="94" t="s">
        <v>440</v>
      </c>
      <c r="G147" s="94" t="s">
        <v>45</v>
      </c>
      <c r="H147" s="97">
        <v>6</v>
      </c>
      <c r="I147" s="118">
        <f>+VLOOKUP(B147,'Convocatoria Instrumental'!B156:AI312,8,0)</f>
        <v>0</v>
      </c>
      <c r="J147" s="118">
        <f>+VLOOKUP(B147,'Convocatoria Instrumental'!B156:AI312,9,0)</f>
        <v>0</v>
      </c>
      <c r="K147" s="118">
        <f>+VLOOKUP(B147,'Convocatoria Instrumental'!B156:AI312,10,0)</f>
        <v>0</v>
      </c>
      <c r="L147" s="118">
        <f>+VLOOKUP(B147,'Convocatoria Instrumental'!B156:AI312,11,0)</f>
        <v>0</v>
      </c>
      <c r="M147" s="118">
        <f>+VLOOKUP(B147,'Convocatoria Instrumental'!B156:AI312,12,0)</f>
        <v>0</v>
      </c>
      <c r="N147" s="118">
        <f>+VLOOKUP(B147,'Convocatoria Instrumental'!B156:AI312,13,0)</f>
        <v>0</v>
      </c>
      <c r="O147" s="118">
        <f>+VLOOKUP(B147,'Convocatoria Instrumental'!B156:AI312,14,0)</f>
        <v>0</v>
      </c>
      <c r="P147" s="118">
        <f>+VLOOKUP(B147,'Convocatoria Instrumental'!B156:AI312,15,0)</f>
        <v>0</v>
      </c>
      <c r="Q147" s="118">
        <f>+VLOOKUP(B147,'Convocatoria Instrumental'!B156:AI312,16,0)</f>
        <v>0</v>
      </c>
      <c r="R147" s="119">
        <f>+VLOOKUP(B147,'Convocatoria Instrumental'!B156:AI312,17,0)</f>
        <v>0</v>
      </c>
      <c r="S147" s="117">
        <f>+VLOOKUP(B147,'Convocatoria Instrumental'!B156:AI312,18,0)</f>
        <v>0</v>
      </c>
      <c r="T147" s="117">
        <f>+VLOOKUP(B147,'Convocatoria Instrumental'!B156:AI312,19,0)</f>
        <v>0</v>
      </c>
      <c r="U147" s="119">
        <f>+VLOOKUP(B147,'Convocatoria Instrumental'!B156:AI312,20,0)</f>
        <v>0</v>
      </c>
      <c r="V147" s="118">
        <f>+VLOOKUP(B147,'Convocatoria Instrumental'!B156:AI312,21,0)</f>
        <v>0</v>
      </c>
      <c r="W147" s="119">
        <f>+VLOOKUP(B147,'Convocatoria Instrumental'!B156:AI312,22,0)</f>
        <v>0</v>
      </c>
      <c r="X147" s="119">
        <f>+VLOOKUP(B147,'Convocatoria Instrumental'!B156:AI312,23,0)</f>
        <v>0</v>
      </c>
      <c r="Y147" s="118">
        <f>+VLOOKUP(B147,'Convocatoria Instrumental'!B156:AI312,24,0)</f>
        <v>0</v>
      </c>
      <c r="Z147" s="117">
        <f>+VLOOKUP(B147,'Convocatoria Instrumental'!B156:AI312,25,0)</f>
        <v>0</v>
      </c>
      <c r="AA147" s="117">
        <f>+VLOOKUP(B147,'Convocatoria Instrumental'!B156:AI312,26,0)</f>
        <v>0</v>
      </c>
      <c r="AB147" s="117">
        <f>+VLOOKUP(B147,'Convocatoria Instrumental'!B156:AI312,27,0)</f>
        <v>0</v>
      </c>
      <c r="AC147" s="118">
        <f>+VLOOKUP(B147,'Convocatoria Instrumental'!B156:AI312,28,0)</f>
        <v>0</v>
      </c>
      <c r="AD147" s="118">
        <f>+VLOOKUP(B147,'Convocatoria Instrumental'!B156:AI312,29,0)</f>
        <v>0</v>
      </c>
      <c r="AE147" s="118">
        <f>+VLOOKUP(B147,'Convocatoria Instrumental'!B156:AI312,30,0)</f>
        <v>0</v>
      </c>
      <c r="AF147" s="118">
        <f>+VLOOKUP(B147,'Convocatoria Instrumental'!B156:AI312,31,0)</f>
        <v>0</v>
      </c>
      <c r="AG147" s="118">
        <f>+VLOOKUP(B147,'Convocatoria Instrumental'!B156:AI312,32,0)</f>
        <v>0</v>
      </c>
      <c r="AH147" s="118">
        <f>+VLOOKUP(B147,'Convocatoria Instrumental'!B156:AI312,33,0)</f>
        <v>0</v>
      </c>
      <c r="AI147" s="118">
        <f>+VLOOKUP(B147,'Convocatoria Instrumental'!B156:AI312,34,0)</f>
        <v>0</v>
      </c>
    </row>
    <row r="148" spans="1:35" ht="24" x14ac:dyDescent="0.25">
      <c r="A148" s="94">
        <f t="shared" si="2"/>
        <v>146</v>
      </c>
      <c r="B148" s="96" t="s">
        <v>300</v>
      </c>
      <c r="C148" s="98" t="s">
        <v>301</v>
      </c>
      <c r="D148" s="99" t="s">
        <v>183</v>
      </c>
      <c r="E148" s="94" t="s">
        <v>328</v>
      </c>
      <c r="F148" s="94" t="s">
        <v>440</v>
      </c>
      <c r="G148" s="94" t="s">
        <v>45</v>
      </c>
      <c r="H148" s="99">
        <v>4</v>
      </c>
      <c r="I148" s="118">
        <f>+VLOOKUP(B148,'Convocatoria Instrumental'!B157:AI313,8,0)</f>
        <v>0</v>
      </c>
      <c r="J148" s="118">
        <f>+VLOOKUP(B148,'Convocatoria Instrumental'!B157:AI313,9,0)</f>
        <v>0</v>
      </c>
      <c r="K148" s="118">
        <f>+VLOOKUP(B148,'Convocatoria Instrumental'!B157:AI313,10,0)</f>
        <v>0</v>
      </c>
      <c r="L148" s="118">
        <f>+VLOOKUP(B148,'Convocatoria Instrumental'!B157:AI313,11,0)</f>
        <v>0</v>
      </c>
      <c r="M148" s="118">
        <f>+VLOOKUP(B148,'Convocatoria Instrumental'!B157:AI313,12,0)</f>
        <v>0</v>
      </c>
      <c r="N148" s="118">
        <f>+VLOOKUP(B148,'Convocatoria Instrumental'!B157:AI313,13,0)</f>
        <v>0</v>
      </c>
      <c r="O148" s="118">
        <f>+VLOOKUP(B148,'Convocatoria Instrumental'!B157:AI313,14,0)</f>
        <v>0</v>
      </c>
      <c r="P148" s="118">
        <f>+VLOOKUP(B148,'Convocatoria Instrumental'!B157:AI313,15,0)</f>
        <v>0</v>
      </c>
      <c r="Q148" s="118">
        <f>+VLOOKUP(B148,'Convocatoria Instrumental'!B157:AI313,16,0)</f>
        <v>0</v>
      </c>
      <c r="R148" s="119">
        <f>+VLOOKUP(B148,'Convocatoria Instrumental'!B157:AI313,17,0)</f>
        <v>0</v>
      </c>
      <c r="S148" s="117">
        <f>+VLOOKUP(B148,'Convocatoria Instrumental'!B157:AI313,18,0)</f>
        <v>0</v>
      </c>
      <c r="T148" s="117">
        <f>+VLOOKUP(B148,'Convocatoria Instrumental'!B157:AI313,19,0)</f>
        <v>0</v>
      </c>
      <c r="U148" s="119">
        <f>+VLOOKUP(B148,'Convocatoria Instrumental'!B157:AI313,20,0)</f>
        <v>0</v>
      </c>
      <c r="V148" s="118">
        <f>+VLOOKUP(B148,'Convocatoria Instrumental'!B157:AI313,21,0)</f>
        <v>0</v>
      </c>
      <c r="W148" s="119">
        <f>+VLOOKUP(B148,'Convocatoria Instrumental'!B157:AI313,22,0)</f>
        <v>0</v>
      </c>
      <c r="X148" s="119">
        <f>+VLOOKUP(B148,'Convocatoria Instrumental'!B157:AI313,23,0)</f>
        <v>0</v>
      </c>
      <c r="Y148" s="118">
        <f>+VLOOKUP(B148,'Convocatoria Instrumental'!B157:AI313,24,0)</f>
        <v>0</v>
      </c>
      <c r="Z148" s="117">
        <f>+VLOOKUP(B148,'Convocatoria Instrumental'!B157:AI313,25,0)</f>
        <v>0</v>
      </c>
      <c r="AA148" s="117">
        <f>+VLOOKUP(B148,'Convocatoria Instrumental'!B157:AI313,26,0)</f>
        <v>0</v>
      </c>
      <c r="AB148" s="117">
        <f>+VLOOKUP(B148,'Convocatoria Instrumental'!B157:AI313,27,0)</f>
        <v>0</v>
      </c>
      <c r="AC148" s="118">
        <f>+VLOOKUP(B148,'Convocatoria Instrumental'!B157:AI313,28,0)</f>
        <v>0</v>
      </c>
      <c r="AD148" s="118">
        <f>+VLOOKUP(B148,'Convocatoria Instrumental'!B157:AI313,29,0)</f>
        <v>0</v>
      </c>
      <c r="AE148" s="118">
        <f>+VLOOKUP(B148,'Convocatoria Instrumental'!B157:AI313,30,0)</f>
        <v>0</v>
      </c>
      <c r="AF148" s="118">
        <f>+VLOOKUP(B148,'Convocatoria Instrumental'!B157:AI313,31,0)</f>
        <v>0</v>
      </c>
      <c r="AG148" s="118">
        <f>+VLOOKUP(B148,'Convocatoria Instrumental'!B157:AI313,32,0)</f>
        <v>0</v>
      </c>
      <c r="AH148" s="118">
        <f>+VLOOKUP(B148,'Convocatoria Instrumental'!B157:AI313,33,0)</f>
        <v>0</v>
      </c>
      <c r="AI148" s="118">
        <f>+VLOOKUP(B148,'Convocatoria Instrumental'!B157:AI313,34,0)</f>
        <v>0</v>
      </c>
    </row>
    <row r="149" spans="1:35" ht="24" x14ac:dyDescent="0.25">
      <c r="A149" s="94">
        <f t="shared" si="2"/>
        <v>147</v>
      </c>
      <c r="B149" s="96" t="s">
        <v>302</v>
      </c>
      <c r="C149" s="98" t="s">
        <v>303</v>
      </c>
      <c r="D149" s="99" t="s">
        <v>183</v>
      </c>
      <c r="E149" s="94" t="s">
        <v>328</v>
      </c>
      <c r="F149" s="94" t="s">
        <v>440</v>
      </c>
      <c r="G149" s="94" t="s">
        <v>45</v>
      </c>
      <c r="H149" s="99">
        <v>8</v>
      </c>
      <c r="I149" s="118">
        <f>+VLOOKUP(B149,'Convocatoria Instrumental'!B158:AI314,8,0)</f>
        <v>0</v>
      </c>
      <c r="J149" s="118">
        <f>+VLOOKUP(B149,'Convocatoria Instrumental'!B158:AI314,9,0)</f>
        <v>0</v>
      </c>
      <c r="K149" s="118">
        <f>+VLOOKUP(B149,'Convocatoria Instrumental'!B158:AI314,10,0)</f>
        <v>0</v>
      </c>
      <c r="L149" s="118">
        <f>+VLOOKUP(B149,'Convocatoria Instrumental'!B158:AI314,11,0)</f>
        <v>0</v>
      </c>
      <c r="M149" s="118">
        <f>+VLOOKUP(B149,'Convocatoria Instrumental'!B158:AI314,12,0)</f>
        <v>0</v>
      </c>
      <c r="N149" s="118">
        <f>+VLOOKUP(B149,'Convocatoria Instrumental'!B158:AI314,13,0)</f>
        <v>0</v>
      </c>
      <c r="O149" s="118">
        <f>+VLOOKUP(B149,'Convocatoria Instrumental'!B158:AI314,14,0)</f>
        <v>0</v>
      </c>
      <c r="P149" s="118">
        <f>+VLOOKUP(B149,'Convocatoria Instrumental'!B158:AI314,15,0)</f>
        <v>0</v>
      </c>
      <c r="Q149" s="118">
        <f>+VLOOKUP(B149,'Convocatoria Instrumental'!B158:AI314,16,0)</f>
        <v>0</v>
      </c>
      <c r="R149" s="119">
        <f>+VLOOKUP(B149,'Convocatoria Instrumental'!B158:AI314,17,0)</f>
        <v>0</v>
      </c>
      <c r="S149" s="117">
        <f>+VLOOKUP(B149,'Convocatoria Instrumental'!B158:AI314,18,0)</f>
        <v>0</v>
      </c>
      <c r="T149" s="117">
        <f>+VLOOKUP(B149,'Convocatoria Instrumental'!B158:AI314,19,0)</f>
        <v>0</v>
      </c>
      <c r="U149" s="119">
        <f>+VLOOKUP(B149,'Convocatoria Instrumental'!B158:AI314,20,0)</f>
        <v>0</v>
      </c>
      <c r="V149" s="118">
        <f>+VLOOKUP(B149,'Convocatoria Instrumental'!B158:AI314,21,0)</f>
        <v>0</v>
      </c>
      <c r="W149" s="119">
        <f>+VLOOKUP(B149,'Convocatoria Instrumental'!B158:AI314,22,0)</f>
        <v>0</v>
      </c>
      <c r="X149" s="119">
        <f>+VLOOKUP(B149,'Convocatoria Instrumental'!B158:AI314,23,0)</f>
        <v>0</v>
      </c>
      <c r="Y149" s="118">
        <f>+VLOOKUP(B149,'Convocatoria Instrumental'!B158:AI314,24,0)</f>
        <v>0</v>
      </c>
      <c r="Z149" s="117">
        <f>+VLOOKUP(B149,'Convocatoria Instrumental'!B158:AI314,25,0)</f>
        <v>0</v>
      </c>
      <c r="AA149" s="117">
        <f>+VLOOKUP(B149,'Convocatoria Instrumental'!B158:AI314,26,0)</f>
        <v>0</v>
      </c>
      <c r="AB149" s="117">
        <f>+VLOOKUP(B149,'Convocatoria Instrumental'!B158:AI314,27,0)</f>
        <v>0</v>
      </c>
      <c r="AC149" s="118">
        <f>+VLOOKUP(B149,'Convocatoria Instrumental'!B158:AI314,28,0)</f>
        <v>0</v>
      </c>
      <c r="AD149" s="118">
        <f>+VLOOKUP(B149,'Convocatoria Instrumental'!B158:AI314,29,0)</f>
        <v>0</v>
      </c>
      <c r="AE149" s="118">
        <f>+VLOOKUP(B149,'Convocatoria Instrumental'!B158:AI314,30,0)</f>
        <v>0</v>
      </c>
      <c r="AF149" s="118">
        <f>+VLOOKUP(B149,'Convocatoria Instrumental'!B158:AI314,31,0)</f>
        <v>0</v>
      </c>
      <c r="AG149" s="118">
        <f>+VLOOKUP(B149,'Convocatoria Instrumental'!B158:AI314,32,0)</f>
        <v>0</v>
      </c>
      <c r="AH149" s="118">
        <f>+VLOOKUP(B149,'Convocatoria Instrumental'!B158:AI314,33,0)</f>
        <v>0</v>
      </c>
      <c r="AI149" s="118">
        <f>+VLOOKUP(B149,'Convocatoria Instrumental'!B158:AI314,34,0)</f>
        <v>0</v>
      </c>
    </row>
    <row r="150" spans="1:35" ht="24" x14ac:dyDescent="0.25">
      <c r="A150" s="94">
        <f t="shared" si="2"/>
        <v>148</v>
      </c>
      <c r="B150" s="96" t="s">
        <v>304</v>
      </c>
      <c r="C150" s="98" t="s">
        <v>305</v>
      </c>
      <c r="D150" s="99" t="s">
        <v>183</v>
      </c>
      <c r="E150" s="94" t="s">
        <v>328</v>
      </c>
      <c r="F150" s="94" t="s">
        <v>440</v>
      </c>
      <c r="G150" s="94" t="s">
        <v>45</v>
      </c>
      <c r="H150" s="99">
        <v>8</v>
      </c>
      <c r="I150" s="118">
        <f>+VLOOKUP(B150,'Convocatoria Instrumental'!B159:AI315,8,0)</f>
        <v>0</v>
      </c>
      <c r="J150" s="118">
        <f>+VLOOKUP(B150,'Convocatoria Instrumental'!B159:AI315,9,0)</f>
        <v>0</v>
      </c>
      <c r="K150" s="118">
        <f>+VLOOKUP(B150,'Convocatoria Instrumental'!B159:AI315,10,0)</f>
        <v>0</v>
      </c>
      <c r="L150" s="118">
        <f>+VLOOKUP(B150,'Convocatoria Instrumental'!B159:AI315,11,0)</f>
        <v>0</v>
      </c>
      <c r="M150" s="118">
        <f>+VLOOKUP(B150,'Convocatoria Instrumental'!B159:AI315,12,0)</f>
        <v>0</v>
      </c>
      <c r="N150" s="118">
        <f>+VLOOKUP(B150,'Convocatoria Instrumental'!B159:AI315,13,0)</f>
        <v>0</v>
      </c>
      <c r="O150" s="118">
        <f>+VLOOKUP(B150,'Convocatoria Instrumental'!B159:AI315,14,0)</f>
        <v>0</v>
      </c>
      <c r="P150" s="118">
        <f>+VLOOKUP(B150,'Convocatoria Instrumental'!B159:AI315,15,0)</f>
        <v>0</v>
      </c>
      <c r="Q150" s="118">
        <f>+VLOOKUP(B150,'Convocatoria Instrumental'!B159:AI315,16,0)</f>
        <v>0</v>
      </c>
      <c r="R150" s="119">
        <f>+VLOOKUP(B150,'Convocatoria Instrumental'!B159:AI315,17,0)</f>
        <v>0</v>
      </c>
      <c r="S150" s="117">
        <f>+VLOOKUP(B150,'Convocatoria Instrumental'!B159:AI315,18,0)</f>
        <v>0</v>
      </c>
      <c r="T150" s="117">
        <f>+VLOOKUP(B150,'Convocatoria Instrumental'!B159:AI315,19,0)</f>
        <v>0</v>
      </c>
      <c r="U150" s="119">
        <f>+VLOOKUP(B150,'Convocatoria Instrumental'!B159:AI315,20,0)</f>
        <v>0</v>
      </c>
      <c r="V150" s="118">
        <f>+VLOOKUP(B150,'Convocatoria Instrumental'!B159:AI315,21,0)</f>
        <v>0</v>
      </c>
      <c r="W150" s="119">
        <f>+VLOOKUP(B150,'Convocatoria Instrumental'!B159:AI315,22,0)</f>
        <v>0</v>
      </c>
      <c r="X150" s="119">
        <f>+VLOOKUP(B150,'Convocatoria Instrumental'!B159:AI315,23,0)</f>
        <v>0</v>
      </c>
      <c r="Y150" s="118">
        <f>+VLOOKUP(B150,'Convocatoria Instrumental'!B159:AI315,24,0)</f>
        <v>0</v>
      </c>
      <c r="Z150" s="117">
        <f>+VLOOKUP(B150,'Convocatoria Instrumental'!B159:AI315,25,0)</f>
        <v>0</v>
      </c>
      <c r="AA150" s="117">
        <f>+VLOOKUP(B150,'Convocatoria Instrumental'!B159:AI315,26,0)</f>
        <v>0</v>
      </c>
      <c r="AB150" s="117">
        <f>+VLOOKUP(B150,'Convocatoria Instrumental'!B159:AI315,27,0)</f>
        <v>0</v>
      </c>
      <c r="AC150" s="118">
        <f>+VLOOKUP(B150,'Convocatoria Instrumental'!B159:AI315,28,0)</f>
        <v>0</v>
      </c>
      <c r="AD150" s="118">
        <f>+VLOOKUP(B150,'Convocatoria Instrumental'!B159:AI315,29,0)</f>
        <v>0</v>
      </c>
      <c r="AE150" s="118">
        <f>+VLOOKUP(B150,'Convocatoria Instrumental'!B159:AI315,30,0)</f>
        <v>0</v>
      </c>
      <c r="AF150" s="118">
        <f>+VLOOKUP(B150,'Convocatoria Instrumental'!B159:AI315,31,0)</f>
        <v>0</v>
      </c>
      <c r="AG150" s="118">
        <f>+VLOOKUP(B150,'Convocatoria Instrumental'!B159:AI315,32,0)</f>
        <v>0</v>
      </c>
      <c r="AH150" s="118">
        <f>+VLOOKUP(B150,'Convocatoria Instrumental'!B159:AI315,33,0)</f>
        <v>0</v>
      </c>
      <c r="AI150" s="118">
        <f>+VLOOKUP(B150,'Convocatoria Instrumental'!B159:AI315,34,0)</f>
        <v>0</v>
      </c>
    </row>
    <row r="151" spans="1:35" ht="36" x14ac:dyDescent="0.25">
      <c r="A151" s="94">
        <f t="shared" si="2"/>
        <v>149</v>
      </c>
      <c r="B151" s="96" t="s">
        <v>306</v>
      </c>
      <c r="C151" s="98" t="s">
        <v>307</v>
      </c>
      <c r="D151" s="97" t="s">
        <v>202</v>
      </c>
      <c r="E151" s="94" t="s">
        <v>328</v>
      </c>
      <c r="F151" s="94" t="s">
        <v>440</v>
      </c>
      <c r="G151" s="94" t="s">
        <v>45</v>
      </c>
      <c r="H151" s="97">
        <v>3</v>
      </c>
      <c r="I151" s="118">
        <f>+VLOOKUP(B151,'Convocatoria Instrumental'!B160:AI316,8,0)</f>
        <v>0</v>
      </c>
      <c r="J151" s="118">
        <f>+VLOOKUP(B151,'Convocatoria Instrumental'!B160:AI316,9,0)</f>
        <v>0</v>
      </c>
      <c r="K151" s="118">
        <f>+VLOOKUP(B151,'Convocatoria Instrumental'!B160:AI316,10,0)</f>
        <v>0</v>
      </c>
      <c r="L151" s="118">
        <f>+VLOOKUP(B151,'Convocatoria Instrumental'!B160:AI316,11,0)</f>
        <v>0</v>
      </c>
      <c r="M151" s="118">
        <f>+VLOOKUP(B151,'Convocatoria Instrumental'!B160:AI316,12,0)</f>
        <v>0</v>
      </c>
      <c r="N151" s="118">
        <f>+VLOOKUP(B151,'Convocatoria Instrumental'!B160:AI316,13,0)</f>
        <v>0</v>
      </c>
      <c r="O151" s="118">
        <f>+VLOOKUP(B151,'Convocatoria Instrumental'!B160:AI316,14,0)</f>
        <v>0</v>
      </c>
      <c r="P151" s="118">
        <f>+VLOOKUP(B151,'Convocatoria Instrumental'!B160:AI316,15,0)</f>
        <v>0</v>
      </c>
      <c r="Q151" s="118">
        <f>+VLOOKUP(B151,'Convocatoria Instrumental'!B160:AI316,16,0)</f>
        <v>0</v>
      </c>
      <c r="R151" s="119">
        <f>+VLOOKUP(B151,'Convocatoria Instrumental'!B160:AI316,17,0)</f>
        <v>0</v>
      </c>
      <c r="S151" s="117">
        <f>+VLOOKUP(B151,'Convocatoria Instrumental'!B160:AI316,18,0)</f>
        <v>0</v>
      </c>
      <c r="T151" s="117">
        <f>+VLOOKUP(B151,'Convocatoria Instrumental'!B160:AI316,19,0)</f>
        <v>0</v>
      </c>
      <c r="U151" s="119">
        <f>+VLOOKUP(B151,'Convocatoria Instrumental'!B160:AI316,20,0)</f>
        <v>0</v>
      </c>
      <c r="V151" s="118">
        <f>+VLOOKUP(B151,'Convocatoria Instrumental'!B160:AI316,21,0)</f>
        <v>0</v>
      </c>
      <c r="W151" s="119">
        <f>+VLOOKUP(B151,'Convocatoria Instrumental'!B160:AI316,22,0)</f>
        <v>0</v>
      </c>
      <c r="X151" s="119">
        <f>+VLOOKUP(B151,'Convocatoria Instrumental'!B160:AI316,23,0)</f>
        <v>0</v>
      </c>
      <c r="Y151" s="118">
        <f>+VLOOKUP(B151,'Convocatoria Instrumental'!B160:AI316,24,0)</f>
        <v>0</v>
      </c>
      <c r="Z151" s="117">
        <f>+VLOOKUP(B151,'Convocatoria Instrumental'!B160:AI316,25,0)</f>
        <v>0</v>
      </c>
      <c r="AA151" s="117">
        <f>+VLOOKUP(B151,'Convocatoria Instrumental'!B160:AI316,26,0)</f>
        <v>0</v>
      </c>
      <c r="AB151" s="117">
        <f>+VLOOKUP(B151,'Convocatoria Instrumental'!B160:AI316,27,0)</f>
        <v>0</v>
      </c>
      <c r="AC151" s="118">
        <f>+VLOOKUP(B151,'Convocatoria Instrumental'!B160:AI316,28,0)</f>
        <v>0</v>
      </c>
      <c r="AD151" s="118">
        <f>+VLOOKUP(B151,'Convocatoria Instrumental'!B160:AI316,29,0)</f>
        <v>0</v>
      </c>
      <c r="AE151" s="118">
        <f>+VLOOKUP(B151,'Convocatoria Instrumental'!B160:AI316,30,0)</f>
        <v>0</v>
      </c>
      <c r="AF151" s="118">
        <f>+VLOOKUP(B151,'Convocatoria Instrumental'!B160:AI316,31,0)</f>
        <v>0</v>
      </c>
      <c r="AG151" s="118">
        <f>+VLOOKUP(B151,'Convocatoria Instrumental'!B160:AI316,32,0)</f>
        <v>0</v>
      </c>
      <c r="AH151" s="118">
        <f>+VLOOKUP(B151,'Convocatoria Instrumental'!B160:AI316,33,0)</f>
        <v>0</v>
      </c>
      <c r="AI151" s="118">
        <f>+VLOOKUP(B151,'Convocatoria Instrumental'!B160:AI316,34,0)</f>
        <v>0</v>
      </c>
    </row>
    <row r="152" spans="1:35" ht="24" x14ac:dyDescent="0.25">
      <c r="A152" s="94">
        <f t="shared" si="2"/>
        <v>150</v>
      </c>
      <c r="B152" s="96" t="s">
        <v>308</v>
      </c>
      <c r="C152" s="98" t="s">
        <v>309</v>
      </c>
      <c r="D152" s="97" t="s">
        <v>310</v>
      </c>
      <c r="E152" s="94" t="s">
        <v>328</v>
      </c>
      <c r="F152" s="94" t="s">
        <v>440</v>
      </c>
      <c r="G152" s="94" t="s">
        <v>45</v>
      </c>
      <c r="H152" s="97">
        <v>1</v>
      </c>
      <c r="I152" s="118">
        <f>+VLOOKUP(B152,'Convocatoria Instrumental'!B161:AI317,8,0)</f>
        <v>0</v>
      </c>
      <c r="J152" s="118">
        <f>+VLOOKUP(B152,'Convocatoria Instrumental'!B161:AI317,9,0)</f>
        <v>0</v>
      </c>
      <c r="K152" s="118">
        <f>+VLOOKUP(B152,'Convocatoria Instrumental'!B161:AI317,10,0)</f>
        <v>0</v>
      </c>
      <c r="L152" s="118">
        <f>+VLOOKUP(B152,'Convocatoria Instrumental'!B161:AI317,11,0)</f>
        <v>0</v>
      </c>
      <c r="M152" s="118">
        <f>+VLOOKUP(B152,'Convocatoria Instrumental'!B161:AI317,12,0)</f>
        <v>0</v>
      </c>
      <c r="N152" s="118">
        <f>+VLOOKUP(B152,'Convocatoria Instrumental'!B161:AI317,13,0)</f>
        <v>0</v>
      </c>
      <c r="O152" s="118">
        <f>+VLOOKUP(B152,'Convocatoria Instrumental'!B161:AI317,14,0)</f>
        <v>0</v>
      </c>
      <c r="P152" s="118">
        <f>+VLOOKUP(B152,'Convocatoria Instrumental'!B161:AI317,15,0)</f>
        <v>0</v>
      </c>
      <c r="Q152" s="118">
        <f>+VLOOKUP(B152,'Convocatoria Instrumental'!B161:AI317,16,0)</f>
        <v>0</v>
      </c>
      <c r="R152" s="119">
        <f>+VLOOKUP(B152,'Convocatoria Instrumental'!B161:AI317,17,0)</f>
        <v>0</v>
      </c>
      <c r="S152" s="117">
        <f>+VLOOKUP(B152,'Convocatoria Instrumental'!B161:AI317,18,0)</f>
        <v>0</v>
      </c>
      <c r="T152" s="117">
        <f>+VLOOKUP(B152,'Convocatoria Instrumental'!B161:AI317,19,0)</f>
        <v>0</v>
      </c>
      <c r="U152" s="119">
        <f>+VLOOKUP(B152,'Convocatoria Instrumental'!B161:AI317,20,0)</f>
        <v>0</v>
      </c>
      <c r="V152" s="118">
        <f>+VLOOKUP(B152,'Convocatoria Instrumental'!B161:AI317,21,0)</f>
        <v>0</v>
      </c>
      <c r="W152" s="119">
        <f>+VLOOKUP(B152,'Convocatoria Instrumental'!B161:AI317,22,0)</f>
        <v>0</v>
      </c>
      <c r="X152" s="119">
        <f>+VLOOKUP(B152,'Convocatoria Instrumental'!B161:AI317,23,0)</f>
        <v>0</v>
      </c>
      <c r="Y152" s="118">
        <f>+VLOOKUP(B152,'Convocatoria Instrumental'!B161:AI317,24,0)</f>
        <v>0</v>
      </c>
      <c r="Z152" s="117">
        <f>+VLOOKUP(B152,'Convocatoria Instrumental'!B161:AI317,25,0)</f>
        <v>0</v>
      </c>
      <c r="AA152" s="117">
        <f>+VLOOKUP(B152,'Convocatoria Instrumental'!B161:AI317,26,0)</f>
        <v>0</v>
      </c>
      <c r="AB152" s="117">
        <f>+VLOOKUP(B152,'Convocatoria Instrumental'!B161:AI317,27,0)</f>
        <v>0</v>
      </c>
      <c r="AC152" s="118">
        <f>+VLOOKUP(B152,'Convocatoria Instrumental'!B161:AI317,28,0)</f>
        <v>0</v>
      </c>
      <c r="AD152" s="118">
        <f>+VLOOKUP(B152,'Convocatoria Instrumental'!B161:AI317,29,0)</f>
        <v>0</v>
      </c>
      <c r="AE152" s="118">
        <f>+VLOOKUP(B152,'Convocatoria Instrumental'!B161:AI317,30,0)</f>
        <v>0</v>
      </c>
      <c r="AF152" s="118">
        <f>+VLOOKUP(B152,'Convocatoria Instrumental'!B161:AI317,31,0)</f>
        <v>0</v>
      </c>
      <c r="AG152" s="118">
        <f>+VLOOKUP(B152,'Convocatoria Instrumental'!B161:AI317,32,0)</f>
        <v>0</v>
      </c>
      <c r="AH152" s="118">
        <f>+VLOOKUP(B152,'Convocatoria Instrumental'!B161:AI317,33,0)</f>
        <v>0</v>
      </c>
      <c r="AI152" s="118">
        <f>+VLOOKUP(B152,'Convocatoria Instrumental'!B161:AI317,34,0)</f>
        <v>0</v>
      </c>
    </row>
    <row r="153" spans="1:35" ht="36" x14ac:dyDescent="0.25">
      <c r="A153" s="94">
        <f t="shared" si="2"/>
        <v>151</v>
      </c>
      <c r="B153" s="96" t="s">
        <v>311</v>
      </c>
      <c r="C153" s="98" t="s">
        <v>312</v>
      </c>
      <c r="D153" s="97" t="s">
        <v>202</v>
      </c>
      <c r="E153" s="94" t="s">
        <v>328</v>
      </c>
      <c r="F153" s="94" t="s">
        <v>440</v>
      </c>
      <c r="G153" s="94" t="s">
        <v>45</v>
      </c>
      <c r="H153" s="97">
        <v>3</v>
      </c>
      <c r="I153" s="118">
        <f>+VLOOKUP(B153,'Convocatoria Instrumental'!B162:AI318,8,0)</f>
        <v>0</v>
      </c>
      <c r="J153" s="118">
        <f>+VLOOKUP(B153,'Convocatoria Instrumental'!B162:AI318,9,0)</f>
        <v>0</v>
      </c>
      <c r="K153" s="118">
        <f>+VLOOKUP(B153,'Convocatoria Instrumental'!B162:AI318,10,0)</f>
        <v>0</v>
      </c>
      <c r="L153" s="118">
        <f>+VLOOKUP(B153,'Convocatoria Instrumental'!B162:AI318,11,0)</f>
        <v>0</v>
      </c>
      <c r="M153" s="118">
        <f>+VLOOKUP(B153,'Convocatoria Instrumental'!B162:AI318,12,0)</f>
        <v>0</v>
      </c>
      <c r="N153" s="118">
        <f>+VLOOKUP(B153,'Convocatoria Instrumental'!B162:AI318,13,0)</f>
        <v>0</v>
      </c>
      <c r="O153" s="118">
        <f>+VLOOKUP(B153,'Convocatoria Instrumental'!B162:AI318,14,0)</f>
        <v>0</v>
      </c>
      <c r="P153" s="118">
        <f>+VLOOKUP(B153,'Convocatoria Instrumental'!B162:AI318,15,0)</f>
        <v>0</v>
      </c>
      <c r="Q153" s="118">
        <f>+VLOOKUP(B153,'Convocatoria Instrumental'!B162:AI318,16,0)</f>
        <v>0</v>
      </c>
      <c r="R153" s="119">
        <f>+VLOOKUP(B153,'Convocatoria Instrumental'!B162:AI318,17,0)</f>
        <v>0</v>
      </c>
      <c r="S153" s="117">
        <f>+VLOOKUP(B153,'Convocatoria Instrumental'!B162:AI318,18,0)</f>
        <v>0</v>
      </c>
      <c r="T153" s="117">
        <f>+VLOOKUP(B153,'Convocatoria Instrumental'!B162:AI318,19,0)</f>
        <v>0</v>
      </c>
      <c r="U153" s="119">
        <f>+VLOOKUP(B153,'Convocatoria Instrumental'!B162:AI318,20,0)</f>
        <v>0</v>
      </c>
      <c r="V153" s="118">
        <f>+VLOOKUP(B153,'Convocatoria Instrumental'!B162:AI318,21,0)</f>
        <v>0</v>
      </c>
      <c r="W153" s="119">
        <f>+VLOOKUP(B153,'Convocatoria Instrumental'!B162:AI318,22,0)</f>
        <v>0</v>
      </c>
      <c r="X153" s="119">
        <f>+VLOOKUP(B153,'Convocatoria Instrumental'!B162:AI318,23,0)</f>
        <v>0</v>
      </c>
      <c r="Y153" s="118">
        <f>+VLOOKUP(B153,'Convocatoria Instrumental'!B162:AI318,24,0)</f>
        <v>0</v>
      </c>
      <c r="Z153" s="117">
        <f>+VLOOKUP(B153,'Convocatoria Instrumental'!B162:AI318,25,0)</f>
        <v>0</v>
      </c>
      <c r="AA153" s="117">
        <f>+VLOOKUP(B153,'Convocatoria Instrumental'!B162:AI318,26,0)</f>
        <v>0</v>
      </c>
      <c r="AB153" s="117">
        <f>+VLOOKUP(B153,'Convocatoria Instrumental'!B162:AI318,27,0)</f>
        <v>0</v>
      </c>
      <c r="AC153" s="118">
        <f>+VLOOKUP(B153,'Convocatoria Instrumental'!B162:AI318,28,0)</f>
        <v>0</v>
      </c>
      <c r="AD153" s="118">
        <f>+VLOOKUP(B153,'Convocatoria Instrumental'!B162:AI318,29,0)</f>
        <v>0</v>
      </c>
      <c r="AE153" s="118">
        <f>+VLOOKUP(B153,'Convocatoria Instrumental'!B162:AI318,30,0)</f>
        <v>0</v>
      </c>
      <c r="AF153" s="118">
        <f>+VLOOKUP(B153,'Convocatoria Instrumental'!B162:AI318,31,0)</f>
        <v>0</v>
      </c>
      <c r="AG153" s="118">
        <f>+VLOOKUP(B153,'Convocatoria Instrumental'!B162:AI318,32,0)</f>
        <v>0</v>
      </c>
      <c r="AH153" s="118">
        <f>+VLOOKUP(B153,'Convocatoria Instrumental'!B162:AI318,33,0)</f>
        <v>0</v>
      </c>
      <c r="AI153" s="118">
        <f>+VLOOKUP(B153,'Convocatoria Instrumental'!B162:AI318,34,0)</f>
        <v>0</v>
      </c>
    </row>
    <row r="154" spans="1:35" ht="24" x14ac:dyDescent="0.25">
      <c r="A154" s="94">
        <f t="shared" si="2"/>
        <v>152</v>
      </c>
      <c r="B154" s="96" t="s">
        <v>313</v>
      </c>
      <c r="C154" s="98" t="s">
        <v>314</v>
      </c>
      <c r="D154" s="97" t="s">
        <v>185</v>
      </c>
      <c r="E154" s="94" t="s">
        <v>328</v>
      </c>
      <c r="F154" s="94" t="s">
        <v>440</v>
      </c>
      <c r="G154" s="94" t="s">
        <v>45</v>
      </c>
      <c r="H154" s="97">
        <v>6</v>
      </c>
      <c r="I154" s="118">
        <f>+VLOOKUP(B154,'Convocatoria Instrumental'!B163:AI319,8,0)</f>
        <v>0</v>
      </c>
      <c r="J154" s="118">
        <f>+VLOOKUP(B154,'Convocatoria Instrumental'!B163:AI319,9,0)</f>
        <v>0</v>
      </c>
      <c r="K154" s="118">
        <f>+VLOOKUP(B154,'Convocatoria Instrumental'!B163:AI319,10,0)</f>
        <v>0</v>
      </c>
      <c r="L154" s="118">
        <f>+VLOOKUP(B154,'Convocatoria Instrumental'!B163:AI319,11,0)</f>
        <v>0</v>
      </c>
      <c r="M154" s="118">
        <f>+VLOOKUP(B154,'Convocatoria Instrumental'!B163:AI319,12,0)</f>
        <v>0</v>
      </c>
      <c r="N154" s="118">
        <f>+VLOOKUP(B154,'Convocatoria Instrumental'!B163:AI319,13,0)</f>
        <v>0</v>
      </c>
      <c r="O154" s="118">
        <f>+VLOOKUP(B154,'Convocatoria Instrumental'!B163:AI319,14,0)</f>
        <v>0</v>
      </c>
      <c r="P154" s="118">
        <f>+VLOOKUP(B154,'Convocatoria Instrumental'!B163:AI319,15,0)</f>
        <v>0</v>
      </c>
      <c r="Q154" s="118">
        <f>+VLOOKUP(B154,'Convocatoria Instrumental'!B163:AI319,16,0)</f>
        <v>0</v>
      </c>
      <c r="R154" s="119">
        <f>+VLOOKUP(B154,'Convocatoria Instrumental'!B163:AI319,17,0)</f>
        <v>0</v>
      </c>
      <c r="S154" s="117">
        <f>+VLOOKUP(B154,'Convocatoria Instrumental'!B163:AI319,18,0)</f>
        <v>0</v>
      </c>
      <c r="T154" s="117">
        <f>+VLOOKUP(B154,'Convocatoria Instrumental'!B163:AI319,19,0)</f>
        <v>0</v>
      </c>
      <c r="U154" s="119">
        <f>+VLOOKUP(B154,'Convocatoria Instrumental'!B163:AI319,20,0)</f>
        <v>0</v>
      </c>
      <c r="V154" s="118">
        <f>+VLOOKUP(B154,'Convocatoria Instrumental'!B163:AI319,21,0)</f>
        <v>0</v>
      </c>
      <c r="W154" s="119">
        <f>+VLOOKUP(B154,'Convocatoria Instrumental'!B163:AI319,22,0)</f>
        <v>0</v>
      </c>
      <c r="X154" s="119">
        <f>+VLOOKUP(B154,'Convocatoria Instrumental'!B163:AI319,23,0)</f>
        <v>0</v>
      </c>
      <c r="Y154" s="118">
        <f>+VLOOKUP(B154,'Convocatoria Instrumental'!B163:AI319,24,0)</f>
        <v>0</v>
      </c>
      <c r="Z154" s="117">
        <f>+VLOOKUP(B154,'Convocatoria Instrumental'!B163:AI319,25,0)</f>
        <v>0</v>
      </c>
      <c r="AA154" s="117">
        <f>+VLOOKUP(B154,'Convocatoria Instrumental'!B163:AI319,26,0)</f>
        <v>0</v>
      </c>
      <c r="AB154" s="117">
        <f>+VLOOKUP(B154,'Convocatoria Instrumental'!B163:AI319,27,0)</f>
        <v>0</v>
      </c>
      <c r="AC154" s="118">
        <f>+VLOOKUP(B154,'Convocatoria Instrumental'!B163:AI319,28,0)</f>
        <v>0</v>
      </c>
      <c r="AD154" s="118">
        <f>+VLOOKUP(B154,'Convocatoria Instrumental'!B163:AI319,29,0)</f>
        <v>0</v>
      </c>
      <c r="AE154" s="118">
        <f>+VLOOKUP(B154,'Convocatoria Instrumental'!B163:AI319,30,0)</f>
        <v>0</v>
      </c>
      <c r="AF154" s="118">
        <f>+VLOOKUP(B154,'Convocatoria Instrumental'!B163:AI319,31,0)</f>
        <v>0</v>
      </c>
      <c r="AG154" s="118">
        <f>+VLOOKUP(B154,'Convocatoria Instrumental'!B163:AI319,32,0)</f>
        <v>0</v>
      </c>
      <c r="AH154" s="118">
        <f>+VLOOKUP(B154,'Convocatoria Instrumental'!B163:AI319,33,0)</f>
        <v>0</v>
      </c>
      <c r="AI154" s="118">
        <f>+VLOOKUP(B154,'Convocatoria Instrumental'!B163:AI319,34,0)</f>
        <v>0</v>
      </c>
    </row>
    <row r="155" spans="1:35" ht="36" x14ac:dyDescent="0.25">
      <c r="A155" s="94">
        <f t="shared" si="2"/>
        <v>153</v>
      </c>
      <c r="B155" s="96" t="s">
        <v>316</v>
      </c>
      <c r="C155" s="98" t="s">
        <v>317</v>
      </c>
      <c r="D155" s="97" t="s">
        <v>318</v>
      </c>
      <c r="E155" s="94" t="s">
        <v>328</v>
      </c>
      <c r="F155" s="94" t="s">
        <v>440</v>
      </c>
      <c r="G155" s="94" t="s">
        <v>45</v>
      </c>
      <c r="H155" s="97">
        <v>2</v>
      </c>
      <c r="I155" s="118">
        <f>+VLOOKUP(B155,'Convocatoria Instrumental'!B164:AI320,8,0)</f>
        <v>0</v>
      </c>
      <c r="J155" s="118">
        <f>+VLOOKUP(B155,'Convocatoria Instrumental'!B164:AI320,9,0)</f>
        <v>0</v>
      </c>
      <c r="K155" s="118">
        <f>+VLOOKUP(B155,'Convocatoria Instrumental'!B164:AI320,10,0)</f>
        <v>0</v>
      </c>
      <c r="L155" s="118">
        <f>+VLOOKUP(B155,'Convocatoria Instrumental'!B164:AI320,11,0)</f>
        <v>0</v>
      </c>
      <c r="M155" s="118">
        <f>+VLOOKUP(B155,'Convocatoria Instrumental'!B164:AI320,12,0)</f>
        <v>0</v>
      </c>
      <c r="N155" s="118">
        <f>+VLOOKUP(B155,'Convocatoria Instrumental'!B164:AI320,13,0)</f>
        <v>0</v>
      </c>
      <c r="O155" s="118">
        <f>+VLOOKUP(B155,'Convocatoria Instrumental'!B164:AI320,14,0)</f>
        <v>0</v>
      </c>
      <c r="P155" s="118">
        <f>+VLOOKUP(B155,'Convocatoria Instrumental'!B164:AI320,15,0)</f>
        <v>0</v>
      </c>
      <c r="Q155" s="118">
        <f>+VLOOKUP(B155,'Convocatoria Instrumental'!B164:AI320,16,0)</f>
        <v>0</v>
      </c>
      <c r="R155" s="119">
        <f>+VLOOKUP(B155,'Convocatoria Instrumental'!B164:AI320,17,0)</f>
        <v>0</v>
      </c>
      <c r="S155" s="117">
        <f>+VLOOKUP(B155,'Convocatoria Instrumental'!B164:AI320,18,0)</f>
        <v>0</v>
      </c>
      <c r="T155" s="117">
        <f>+VLOOKUP(B155,'Convocatoria Instrumental'!B164:AI320,19,0)</f>
        <v>0</v>
      </c>
      <c r="U155" s="119">
        <f>+VLOOKUP(B155,'Convocatoria Instrumental'!B164:AI320,20,0)</f>
        <v>0</v>
      </c>
      <c r="V155" s="118">
        <f>+VLOOKUP(B155,'Convocatoria Instrumental'!B164:AI320,21,0)</f>
        <v>0</v>
      </c>
      <c r="W155" s="119">
        <f>+VLOOKUP(B155,'Convocatoria Instrumental'!B164:AI320,22,0)</f>
        <v>0</v>
      </c>
      <c r="X155" s="119">
        <f>+VLOOKUP(B155,'Convocatoria Instrumental'!B164:AI320,23,0)</f>
        <v>0</v>
      </c>
      <c r="Y155" s="118">
        <f>+VLOOKUP(B155,'Convocatoria Instrumental'!B164:AI320,24,0)</f>
        <v>0</v>
      </c>
      <c r="Z155" s="117">
        <f>+VLOOKUP(B155,'Convocatoria Instrumental'!B164:AI320,25,0)</f>
        <v>0</v>
      </c>
      <c r="AA155" s="117">
        <f>+VLOOKUP(B155,'Convocatoria Instrumental'!B164:AI320,26,0)</f>
        <v>0</v>
      </c>
      <c r="AB155" s="117">
        <f>+VLOOKUP(B155,'Convocatoria Instrumental'!B164:AI320,27,0)</f>
        <v>0</v>
      </c>
      <c r="AC155" s="118">
        <f>+VLOOKUP(B155,'Convocatoria Instrumental'!B164:AI320,28,0)</f>
        <v>0</v>
      </c>
      <c r="AD155" s="118">
        <f>+VLOOKUP(B155,'Convocatoria Instrumental'!B164:AI320,29,0)</f>
        <v>0</v>
      </c>
      <c r="AE155" s="118">
        <f>+VLOOKUP(B155,'Convocatoria Instrumental'!B164:AI320,30,0)</f>
        <v>0</v>
      </c>
      <c r="AF155" s="118">
        <f>+VLOOKUP(B155,'Convocatoria Instrumental'!B164:AI320,31,0)</f>
        <v>0</v>
      </c>
      <c r="AG155" s="118">
        <f>+VLOOKUP(B155,'Convocatoria Instrumental'!B164:AI320,32,0)</f>
        <v>0</v>
      </c>
      <c r="AH155" s="118">
        <f>+VLOOKUP(B155,'Convocatoria Instrumental'!B164:AI320,33,0)</f>
        <v>0</v>
      </c>
      <c r="AI155" s="118">
        <f>+VLOOKUP(B155,'Convocatoria Instrumental'!B164:AI320,34,0)</f>
        <v>0</v>
      </c>
    </row>
    <row r="156" spans="1:35" ht="24" x14ac:dyDescent="0.25">
      <c r="A156" s="94">
        <f t="shared" si="2"/>
        <v>154</v>
      </c>
      <c r="B156" s="96" t="s">
        <v>319</v>
      </c>
      <c r="C156" s="98" t="s">
        <v>320</v>
      </c>
      <c r="D156" s="97" t="s">
        <v>321</v>
      </c>
      <c r="E156" s="94" t="s">
        <v>328</v>
      </c>
      <c r="F156" s="94" t="s">
        <v>440</v>
      </c>
      <c r="G156" s="94" t="s">
        <v>45</v>
      </c>
      <c r="H156" s="97">
        <v>4</v>
      </c>
      <c r="I156" s="118">
        <f>+VLOOKUP(B156,'Convocatoria Instrumental'!B165:AI321,8,0)</f>
        <v>0</v>
      </c>
      <c r="J156" s="118">
        <f>+VLOOKUP(B156,'Convocatoria Instrumental'!B165:AI321,9,0)</f>
        <v>0</v>
      </c>
      <c r="K156" s="118">
        <f>+VLOOKUP(B156,'Convocatoria Instrumental'!B165:AI321,10,0)</f>
        <v>0</v>
      </c>
      <c r="L156" s="118">
        <f>+VLOOKUP(B156,'Convocatoria Instrumental'!B165:AI321,11,0)</f>
        <v>0</v>
      </c>
      <c r="M156" s="118">
        <f>+VLOOKUP(B156,'Convocatoria Instrumental'!B165:AI321,12,0)</f>
        <v>0</v>
      </c>
      <c r="N156" s="118">
        <f>+VLOOKUP(B156,'Convocatoria Instrumental'!B165:AI321,13,0)</f>
        <v>0</v>
      </c>
      <c r="O156" s="118">
        <f>+VLOOKUP(B156,'Convocatoria Instrumental'!B165:AI321,14,0)</f>
        <v>0</v>
      </c>
      <c r="P156" s="118">
        <f>+VLOOKUP(B156,'Convocatoria Instrumental'!B165:AI321,15,0)</f>
        <v>0</v>
      </c>
      <c r="Q156" s="118">
        <f>+VLOOKUP(B156,'Convocatoria Instrumental'!B165:AI321,16,0)</f>
        <v>0</v>
      </c>
      <c r="R156" s="119">
        <f>+VLOOKUP(B156,'Convocatoria Instrumental'!B165:AI321,17,0)</f>
        <v>0</v>
      </c>
      <c r="S156" s="117">
        <f>+VLOOKUP(B156,'Convocatoria Instrumental'!B165:AI321,18,0)</f>
        <v>0</v>
      </c>
      <c r="T156" s="117">
        <f>+VLOOKUP(B156,'Convocatoria Instrumental'!B165:AI321,19,0)</f>
        <v>0</v>
      </c>
      <c r="U156" s="119">
        <f>+VLOOKUP(B156,'Convocatoria Instrumental'!B165:AI321,20,0)</f>
        <v>0</v>
      </c>
      <c r="V156" s="118">
        <f>+VLOOKUP(B156,'Convocatoria Instrumental'!B165:AI321,21,0)</f>
        <v>0</v>
      </c>
      <c r="W156" s="119">
        <f>+VLOOKUP(B156,'Convocatoria Instrumental'!B165:AI321,22,0)</f>
        <v>0</v>
      </c>
      <c r="X156" s="119">
        <f>+VLOOKUP(B156,'Convocatoria Instrumental'!B165:AI321,23,0)</f>
        <v>0</v>
      </c>
      <c r="Y156" s="118">
        <f>+VLOOKUP(B156,'Convocatoria Instrumental'!B165:AI321,24,0)</f>
        <v>0</v>
      </c>
      <c r="Z156" s="117">
        <f>+VLOOKUP(B156,'Convocatoria Instrumental'!B165:AI321,25,0)</f>
        <v>0</v>
      </c>
      <c r="AA156" s="117">
        <f>+VLOOKUP(B156,'Convocatoria Instrumental'!B165:AI321,26,0)</f>
        <v>0</v>
      </c>
      <c r="AB156" s="117">
        <f>+VLOOKUP(B156,'Convocatoria Instrumental'!B165:AI321,27,0)</f>
        <v>0</v>
      </c>
      <c r="AC156" s="118">
        <f>+VLOOKUP(B156,'Convocatoria Instrumental'!B165:AI321,28,0)</f>
        <v>0</v>
      </c>
      <c r="AD156" s="118">
        <f>+VLOOKUP(B156,'Convocatoria Instrumental'!B165:AI321,29,0)</f>
        <v>0</v>
      </c>
      <c r="AE156" s="118">
        <f>+VLOOKUP(B156,'Convocatoria Instrumental'!B165:AI321,30,0)</f>
        <v>0</v>
      </c>
      <c r="AF156" s="118">
        <f>+VLOOKUP(B156,'Convocatoria Instrumental'!B165:AI321,31,0)</f>
        <v>0</v>
      </c>
      <c r="AG156" s="118">
        <f>+VLOOKUP(B156,'Convocatoria Instrumental'!B165:AI321,32,0)</f>
        <v>0</v>
      </c>
      <c r="AH156" s="118">
        <f>+VLOOKUP(B156,'Convocatoria Instrumental'!B165:AI321,33,0)</f>
        <v>0</v>
      </c>
      <c r="AI156" s="118">
        <f>+VLOOKUP(B156,'Convocatoria Instrumental'!B165:AI321,34,0)</f>
        <v>0</v>
      </c>
    </row>
    <row r="157" spans="1:35" ht="24" x14ac:dyDescent="0.25">
      <c r="A157" s="94">
        <f t="shared" si="2"/>
        <v>155</v>
      </c>
      <c r="B157" s="96" t="s">
        <v>322</v>
      </c>
      <c r="C157" s="98" t="s">
        <v>323</v>
      </c>
      <c r="D157" s="97" t="s">
        <v>324</v>
      </c>
      <c r="E157" s="94" t="s">
        <v>328</v>
      </c>
      <c r="F157" s="94" t="s">
        <v>440</v>
      </c>
      <c r="G157" s="94" t="s">
        <v>45</v>
      </c>
      <c r="H157" s="97">
        <v>3</v>
      </c>
      <c r="I157" s="118">
        <f>+VLOOKUP(B157,'Convocatoria Instrumental'!B166:AI322,8,0)</f>
        <v>0</v>
      </c>
      <c r="J157" s="118">
        <f>+VLOOKUP(B157,'Convocatoria Instrumental'!B166:AI322,9,0)</f>
        <v>0</v>
      </c>
      <c r="K157" s="118">
        <f>+VLOOKUP(B157,'Convocatoria Instrumental'!B166:AI322,10,0)</f>
        <v>0</v>
      </c>
      <c r="L157" s="118">
        <f>+VLOOKUP(B157,'Convocatoria Instrumental'!B166:AI322,11,0)</f>
        <v>0</v>
      </c>
      <c r="M157" s="118">
        <f>+VLOOKUP(B157,'Convocatoria Instrumental'!B166:AI322,12,0)</f>
        <v>0</v>
      </c>
      <c r="N157" s="118">
        <f>+VLOOKUP(B157,'Convocatoria Instrumental'!B166:AI322,13,0)</f>
        <v>0</v>
      </c>
      <c r="O157" s="118">
        <f>+VLOOKUP(B157,'Convocatoria Instrumental'!B166:AI322,14,0)</f>
        <v>0</v>
      </c>
      <c r="P157" s="118">
        <f>+VLOOKUP(B157,'Convocatoria Instrumental'!B166:AI322,15,0)</f>
        <v>0</v>
      </c>
      <c r="Q157" s="118">
        <f>+VLOOKUP(B157,'Convocatoria Instrumental'!B166:AI322,16,0)</f>
        <v>0</v>
      </c>
      <c r="R157" s="119">
        <f>+VLOOKUP(B157,'Convocatoria Instrumental'!B166:AI322,17,0)</f>
        <v>0</v>
      </c>
      <c r="S157" s="117">
        <f>+VLOOKUP(B157,'Convocatoria Instrumental'!B166:AI322,18,0)</f>
        <v>0</v>
      </c>
      <c r="T157" s="117">
        <f>+VLOOKUP(B157,'Convocatoria Instrumental'!B166:AI322,19,0)</f>
        <v>0</v>
      </c>
      <c r="U157" s="119">
        <f>+VLOOKUP(B157,'Convocatoria Instrumental'!B166:AI322,20,0)</f>
        <v>0</v>
      </c>
      <c r="V157" s="118">
        <f>+VLOOKUP(B157,'Convocatoria Instrumental'!B166:AI322,21,0)</f>
        <v>0</v>
      </c>
      <c r="W157" s="119">
        <f>+VLOOKUP(B157,'Convocatoria Instrumental'!B166:AI322,22,0)</f>
        <v>0</v>
      </c>
      <c r="X157" s="119">
        <f>+VLOOKUP(B157,'Convocatoria Instrumental'!B166:AI322,23,0)</f>
        <v>0</v>
      </c>
      <c r="Y157" s="118">
        <f>+VLOOKUP(B157,'Convocatoria Instrumental'!B166:AI322,24,0)</f>
        <v>0</v>
      </c>
      <c r="Z157" s="117">
        <f>+VLOOKUP(B157,'Convocatoria Instrumental'!B166:AI322,25,0)</f>
        <v>0</v>
      </c>
      <c r="AA157" s="117">
        <f>+VLOOKUP(B157,'Convocatoria Instrumental'!B166:AI322,26,0)</f>
        <v>0</v>
      </c>
      <c r="AB157" s="117">
        <f>+VLOOKUP(B157,'Convocatoria Instrumental'!B166:AI322,27,0)</f>
        <v>0</v>
      </c>
      <c r="AC157" s="118">
        <f>+VLOOKUP(B157,'Convocatoria Instrumental'!B166:AI322,28,0)</f>
        <v>0</v>
      </c>
      <c r="AD157" s="118">
        <f>+VLOOKUP(B157,'Convocatoria Instrumental'!B166:AI322,29,0)</f>
        <v>0</v>
      </c>
      <c r="AE157" s="118">
        <f>+VLOOKUP(B157,'Convocatoria Instrumental'!B166:AI322,30,0)</f>
        <v>0</v>
      </c>
      <c r="AF157" s="118">
        <f>+VLOOKUP(B157,'Convocatoria Instrumental'!B166:AI322,31,0)</f>
        <v>0</v>
      </c>
      <c r="AG157" s="118">
        <f>+VLOOKUP(B157,'Convocatoria Instrumental'!B166:AI322,32,0)</f>
        <v>0</v>
      </c>
      <c r="AH157" s="118">
        <f>+VLOOKUP(B157,'Convocatoria Instrumental'!B166:AI322,33,0)</f>
        <v>0</v>
      </c>
      <c r="AI157" s="118">
        <f>+VLOOKUP(B157,'Convocatoria Instrumental'!B166:AI322,34,0)</f>
        <v>0</v>
      </c>
    </row>
    <row r="158" spans="1:35" ht="24" x14ac:dyDescent="0.25">
      <c r="A158" s="94">
        <f t="shared" si="2"/>
        <v>156</v>
      </c>
      <c r="B158" s="96" t="s">
        <v>325</v>
      </c>
      <c r="C158" s="98" t="s">
        <v>326</v>
      </c>
      <c r="D158" s="97" t="s">
        <v>327</v>
      </c>
      <c r="E158" s="94" t="s">
        <v>328</v>
      </c>
      <c r="F158" s="94" t="s">
        <v>440</v>
      </c>
      <c r="G158" s="94" t="s">
        <v>45</v>
      </c>
      <c r="H158" s="97">
        <v>2</v>
      </c>
      <c r="I158" s="118">
        <f>+VLOOKUP(B158,'Convocatoria Instrumental'!B167:AI323,8,0)</f>
        <v>0</v>
      </c>
      <c r="J158" s="118">
        <f>+VLOOKUP(B158,'Convocatoria Instrumental'!B167:AI323,9,0)</f>
        <v>0</v>
      </c>
      <c r="K158" s="118">
        <f>+VLOOKUP(B158,'Convocatoria Instrumental'!B167:AI323,10,0)</f>
        <v>0</v>
      </c>
      <c r="L158" s="118">
        <f>+VLOOKUP(B158,'Convocatoria Instrumental'!B167:AI323,11,0)</f>
        <v>0</v>
      </c>
      <c r="M158" s="118">
        <f>+VLOOKUP(B158,'Convocatoria Instrumental'!B167:AI323,12,0)</f>
        <v>0</v>
      </c>
      <c r="N158" s="118">
        <f>+VLOOKUP(B158,'Convocatoria Instrumental'!B167:AI323,13,0)</f>
        <v>0</v>
      </c>
      <c r="O158" s="118">
        <f>+VLOOKUP(B158,'Convocatoria Instrumental'!B167:AI323,14,0)</f>
        <v>0</v>
      </c>
      <c r="P158" s="118">
        <f>+VLOOKUP(B158,'Convocatoria Instrumental'!B167:AI323,15,0)</f>
        <v>0</v>
      </c>
      <c r="Q158" s="118">
        <f>+VLOOKUP(B158,'Convocatoria Instrumental'!B167:AI323,16,0)</f>
        <v>0</v>
      </c>
      <c r="R158" s="119">
        <f>+VLOOKUP(B158,'Convocatoria Instrumental'!B167:AI323,17,0)</f>
        <v>0</v>
      </c>
      <c r="S158" s="117">
        <f>+VLOOKUP(B158,'Convocatoria Instrumental'!B167:AI323,18,0)</f>
        <v>0</v>
      </c>
      <c r="T158" s="117">
        <f>+VLOOKUP(B158,'Convocatoria Instrumental'!B167:AI323,19,0)</f>
        <v>0</v>
      </c>
      <c r="U158" s="119">
        <f>+VLOOKUP(B158,'Convocatoria Instrumental'!B167:AI323,20,0)</f>
        <v>0</v>
      </c>
      <c r="V158" s="118">
        <f>+VLOOKUP(B158,'Convocatoria Instrumental'!B167:AI323,21,0)</f>
        <v>0</v>
      </c>
      <c r="W158" s="119">
        <f>+VLOOKUP(B158,'Convocatoria Instrumental'!B167:AI323,22,0)</f>
        <v>0</v>
      </c>
      <c r="X158" s="119">
        <f>+VLOOKUP(B158,'Convocatoria Instrumental'!B167:AI323,23,0)</f>
        <v>0</v>
      </c>
      <c r="Y158" s="118">
        <f>+VLOOKUP(B158,'Convocatoria Instrumental'!B167:AI323,24,0)</f>
        <v>0</v>
      </c>
      <c r="Z158" s="117">
        <f>+VLOOKUP(B158,'Convocatoria Instrumental'!B167:AI323,25,0)</f>
        <v>0</v>
      </c>
      <c r="AA158" s="117">
        <f>+VLOOKUP(B158,'Convocatoria Instrumental'!B167:AI323,26,0)</f>
        <v>0</v>
      </c>
      <c r="AB158" s="117">
        <f>+VLOOKUP(B158,'Convocatoria Instrumental'!B167:AI323,27,0)</f>
        <v>0</v>
      </c>
      <c r="AC158" s="118">
        <f>+VLOOKUP(B158,'Convocatoria Instrumental'!B167:AI323,28,0)</f>
        <v>0</v>
      </c>
      <c r="AD158" s="118">
        <f>+VLOOKUP(B158,'Convocatoria Instrumental'!B167:AI323,29,0)</f>
        <v>0</v>
      </c>
      <c r="AE158" s="118">
        <f>+VLOOKUP(B158,'Convocatoria Instrumental'!B167:AI323,30,0)</f>
        <v>0</v>
      </c>
      <c r="AF158" s="118">
        <f>+VLOOKUP(B158,'Convocatoria Instrumental'!B167:AI323,31,0)</f>
        <v>0</v>
      </c>
      <c r="AG158" s="118">
        <f>+VLOOKUP(B158,'Convocatoria Instrumental'!B167:AI323,32,0)</f>
        <v>0</v>
      </c>
      <c r="AH158" s="118">
        <f>+VLOOKUP(B158,'Convocatoria Instrumental'!B167:AI323,33,0)</f>
        <v>0</v>
      </c>
      <c r="AI158" s="118">
        <f>+VLOOKUP(B158,'Convocatoria Instrumental'!B167:AI323,34,0)</f>
        <v>0</v>
      </c>
    </row>
  </sheetData>
  <sheetProtection algorithmName="SHA-512" hashValue="q3aQNnN6uPxbnXDNxNhgopRqGJBF1UObQ13J0e4+ip9E7p+L8d2Cb8xkklxFspHURR+YcmYXuOqGmWDIjd9WFg==" saltValue="H7m5OIAqr6Sl/4DyD58NjA==" spinCount="100000" sheet="1" objects="1" scenarios="1"/>
  <conditionalFormatting sqref="B2">
    <cfRule type="duplicateValues" dxfId="2" priority="2"/>
  </conditionalFormatting>
  <conditionalFormatting sqref="B3:B158">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5"/>
  <sheetViews>
    <sheetView workbookViewId="0">
      <selection activeCell="B19" sqref="B19"/>
    </sheetView>
  </sheetViews>
  <sheetFormatPr baseColWidth="10" defaultRowHeight="16.5" x14ac:dyDescent="0.3"/>
  <cols>
    <col min="1" max="1" width="44" style="125" customWidth="1"/>
    <col min="2" max="2" width="82" style="126" customWidth="1"/>
  </cols>
  <sheetData>
    <row r="1" spans="1:2" x14ac:dyDescent="0.3">
      <c r="A1" s="120"/>
      <c r="B1" s="121"/>
    </row>
    <row r="2" spans="1:2" ht="25.5" x14ac:dyDescent="0.25">
      <c r="A2"/>
      <c r="B2" s="122" t="s">
        <v>445</v>
      </c>
    </row>
    <row r="3" spans="1:2" ht="25.5" x14ac:dyDescent="0.25">
      <c r="A3"/>
      <c r="B3" s="122" t="s">
        <v>446</v>
      </c>
    </row>
    <row r="4" spans="1:2" ht="25.5" x14ac:dyDescent="0.25">
      <c r="A4"/>
      <c r="B4" s="122" t="s">
        <v>447</v>
      </c>
    </row>
    <row r="5" spans="1:2" x14ac:dyDescent="0.3">
      <c r="A5" s="123"/>
      <c r="B5" s="124"/>
    </row>
    <row r="7" spans="1:2" ht="15.75" x14ac:dyDescent="0.25">
      <c r="A7" s="127" t="s">
        <v>448</v>
      </c>
      <c r="B7" s="128" t="s">
        <v>449</v>
      </c>
    </row>
    <row r="8" spans="1:2" ht="15.75" x14ac:dyDescent="0.25">
      <c r="A8" s="129" t="s">
        <v>450</v>
      </c>
      <c r="B8" s="130" t="s">
        <v>451</v>
      </c>
    </row>
    <row r="9" spans="1:2" ht="15.75" x14ac:dyDescent="0.25">
      <c r="A9" s="129" t="s">
        <v>452</v>
      </c>
      <c r="B9" s="130" t="s">
        <v>453</v>
      </c>
    </row>
    <row r="10" spans="1:2" ht="15.75" x14ac:dyDescent="0.25">
      <c r="A10" s="129" t="s">
        <v>454</v>
      </c>
      <c r="B10" s="130" t="s">
        <v>455</v>
      </c>
    </row>
    <row r="11" spans="1:2" ht="15.75" x14ac:dyDescent="0.25">
      <c r="A11" s="129" t="s">
        <v>456</v>
      </c>
      <c r="B11" s="130" t="s">
        <v>457</v>
      </c>
    </row>
    <row r="12" spans="1:2" ht="15.75" x14ac:dyDescent="0.25">
      <c r="A12" s="129" t="s">
        <v>458</v>
      </c>
      <c r="B12" s="130" t="s">
        <v>459</v>
      </c>
    </row>
    <row r="13" spans="1:2" ht="15.75" x14ac:dyDescent="0.25">
      <c r="A13" s="129" t="s">
        <v>14</v>
      </c>
      <c r="B13" s="130" t="s">
        <v>460</v>
      </c>
    </row>
    <row r="14" spans="1:2" ht="15.75" x14ac:dyDescent="0.25">
      <c r="A14" s="129" t="s">
        <v>461</v>
      </c>
      <c r="B14" s="130" t="s">
        <v>462</v>
      </c>
    </row>
    <row r="15" spans="1:2" ht="15.75" x14ac:dyDescent="0.25">
      <c r="A15" s="129" t="s">
        <v>16</v>
      </c>
      <c r="B15" s="130" t="s">
        <v>463</v>
      </c>
    </row>
    <row r="16" spans="1:2" ht="15.75" x14ac:dyDescent="0.25">
      <c r="A16" s="129" t="s">
        <v>169</v>
      </c>
      <c r="B16" s="131" t="s">
        <v>510</v>
      </c>
    </row>
    <row r="17" spans="1:2" ht="15.75" x14ac:dyDescent="0.25">
      <c r="A17" s="129" t="s">
        <v>444</v>
      </c>
      <c r="B17" s="130" t="s">
        <v>509</v>
      </c>
    </row>
    <row r="18" spans="1:2" ht="15.75" x14ac:dyDescent="0.25">
      <c r="A18" s="129" t="s">
        <v>443</v>
      </c>
      <c r="B18" s="130" t="s">
        <v>511</v>
      </c>
    </row>
    <row r="19" spans="1:2" ht="15.75" x14ac:dyDescent="0.25">
      <c r="A19" s="129" t="s">
        <v>17</v>
      </c>
      <c r="B19" s="130" t="s">
        <v>464</v>
      </c>
    </row>
    <row r="20" spans="1:2" ht="15.75" x14ac:dyDescent="0.25">
      <c r="A20" s="129" t="s">
        <v>18</v>
      </c>
      <c r="B20" s="130" t="s">
        <v>465</v>
      </c>
    </row>
    <row r="21" spans="1:2" ht="31.5" x14ac:dyDescent="0.25">
      <c r="A21" s="129" t="s">
        <v>19</v>
      </c>
      <c r="B21" s="130" t="s">
        <v>466</v>
      </c>
    </row>
    <row r="22" spans="1:2" ht="31.5" x14ac:dyDescent="0.25">
      <c r="A22" s="129" t="s">
        <v>467</v>
      </c>
      <c r="B22" s="130" t="s">
        <v>468</v>
      </c>
    </row>
    <row r="23" spans="1:2" ht="31.5" x14ac:dyDescent="0.25">
      <c r="A23" s="129" t="s">
        <v>469</v>
      </c>
      <c r="B23" s="130" t="s">
        <v>470</v>
      </c>
    </row>
    <row r="24" spans="1:2" ht="47.25" x14ac:dyDescent="0.25">
      <c r="A24" s="129" t="s">
        <v>471</v>
      </c>
      <c r="B24" s="130" t="s">
        <v>472</v>
      </c>
    </row>
    <row r="25" spans="1:2" ht="15.75" x14ac:dyDescent="0.25">
      <c r="A25" s="129" t="s">
        <v>21</v>
      </c>
      <c r="B25" s="130" t="s">
        <v>473</v>
      </c>
    </row>
    <row r="26" spans="1:2" ht="15.75" x14ac:dyDescent="0.25">
      <c r="A26" s="129" t="s">
        <v>474</v>
      </c>
      <c r="B26" s="130" t="s">
        <v>475</v>
      </c>
    </row>
    <row r="27" spans="1:2" ht="31.5" x14ac:dyDescent="0.25">
      <c r="A27" s="129" t="s">
        <v>476</v>
      </c>
      <c r="B27" s="130" t="s">
        <v>477</v>
      </c>
    </row>
    <row r="28" spans="1:2" ht="47.25" x14ac:dyDescent="0.25">
      <c r="A28" s="129" t="s">
        <v>24</v>
      </c>
      <c r="B28" s="130" t="s">
        <v>478</v>
      </c>
    </row>
    <row r="29" spans="1:2" ht="31.5" x14ac:dyDescent="0.25">
      <c r="A29" s="129" t="s">
        <v>25</v>
      </c>
      <c r="B29" s="130" t="s">
        <v>479</v>
      </c>
    </row>
    <row r="30" spans="1:2" ht="31.5" x14ac:dyDescent="0.25">
      <c r="A30" s="129" t="s">
        <v>480</v>
      </c>
      <c r="B30" s="130" t="s">
        <v>481</v>
      </c>
    </row>
    <row r="31" spans="1:2" ht="15.75" x14ac:dyDescent="0.25">
      <c r="A31" s="129" t="s">
        <v>482</v>
      </c>
      <c r="B31" s="130" t="s">
        <v>483</v>
      </c>
    </row>
    <row r="32" spans="1:2" ht="15.75" x14ac:dyDescent="0.25">
      <c r="A32" s="129" t="s">
        <v>484</v>
      </c>
      <c r="B32" s="130" t="s">
        <v>485</v>
      </c>
    </row>
    <row r="33" spans="1:2" ht="15.75" x14ac:dyDescent="0.25">
      <c r="A33" s="129" t="s">
        <v>486</v>
      </c>
      <c r="B33" s="130" t="s">
        <v>487</v>
      </c>
    </row>
    <row r="34" spans="1:2" ht="15.75" x14ac:dyDescent="0.25">
      <c r="A34" s="129" t="s">
        <v>488</v>
      </c>
      <c r="B34" s="130" t="s">
        <v>489</v>
      </c>
    </row>
    <row r="35" spans="1:2" ht="15.75" x14ac:dyDescent="0.25">
      <c r="A35" s="129" t="s">
        <v>28</v>
      </c>
      <c r="B35" s="130" t="s">
        <v>490</v>
      </c>
    </row>
    <row r="36" spans="1:2" ht="31.5" x14ac:dyDescent="0.25">
      <c r="A36" s="129" t="s">
        <v>29</v>
      </c>
      <c r="B36" s="130" t="s">
        <v>491</v>
      </c>
    </row>
    <row r="37" spans="1:2" ht="15.75" x14ac:dyDescent="0.25">
      <c r="A37" s="129" t="s">
        <v>34</v>
      </c>
      <c r="B37" s="130" t="s">
        <v>492</v>
      </c>
    </row>
    <row r="38" spans="1:2" ht="31.5" x14ac:dyDescent="0.25">
      <c r="A38" s="129" t="s">
        <v>493</v>
      </c>
      <c r="B38" s="130" t="s">
        <v>494</v>
      </c>
    </row>
    <row r="39" spans="1:2" ht="31.5" x14ac:dyDescent="0.25">
      <c r="A39" s="129" t="s">
        <v>495</v>
      </c>
      <c r="B39" s="130" t="s">
        <v>496</v>
      </c>
    </row>
    <row r="40" spans="1:2" ht="31.5" x14ac:dyDescent="0.25">
      <c r="A40" s="129" t="s">
        <v>497</v>
      </c>
      <c r="B40" s="130" t="s">
        <v>498</v>
      </c>
    </row>
    <row r="41" spans="1:2" ht="15.75" x14ac:dyDescent="0.25">
      <c r="A41" s="129" t="s">
        <v>38</v>
      </c>
      <c r="B41" s="130" t="s">
        <v>499</v>
      </c>
    </row>
    <row r="42" spans="1:2" ht="31.5" x14ac:dyDescent="0.25">
      <c r="A42" s="129" t="s">
        <v>39</v>
      </c>
      <c r="B42" s="130" t="s">
        <v>500</v>
      </c>
    </row>
    <row r="43" spans="1:2" ht="15.75" x14ac:dyDescent="0.25">
      <c r="A43" s="129" t="s">
        <v>40</v>
      </c>
      <c r="B43" s="130" t="s">
        <v>501</v>
      </c>
    </row>
    <row r="44" spans="1:2" ht="31.5" x14ac:dyDescent="0.25">
      <c r="A44" s="129" t="s">
        <v>41</v>
      </c>
      <c r="B44" s="130" t="s">
        <v>502</v>
      </c>
    </row>
    <row r="45" spans="1:2" ht="15.75" x14ac:dyDescent="0.25">
      <c r="A45" s="129" t="s">
        <v>42</v>
      </c>
      <c r="B45" s="130" t="s">
        <v>503</v>
      </c>
    </row>
    <row r="46" spans="1:2" ht="31.5" x14ac:dyDescent="0.25">
      <c r="A46" s="129" t="s">
        <v>43</v>
      </c>
      <c r="B46" s="130" t="s">
        <v>504</v>
      </c>
    </row>
    <row r="47" spans="1:2" ht="15.75" x14ac:dyDescent="0.25">
      <c r="A47" s="129" t="s">
        <v>44</v>
      </c>
      <c r="B47" s="130" t="s">
        <v>505</v>
      </c>
    </row>
    <row r="49" spans="1:2" x14ac:dyDescent="0.25">
      <c r="A49" s="138" t="s">
        <v>506</v>
      </c>
      <c r="B49" s="138"/>
    </row>
    <row r="52" spans="1:2" x14ac:dyDescent="0.25">
      <c r="A52" s="139" t="s">
        <v>507</v>
      </c>
      <c r="B52" s="139"/>
    </row>
    <row r="55" spans="1:2" x14ac:dyDescent="0.25">
      <c r="A55" s="139" t="s">
        <v>508</v>
      </c>
      <c r="B55" s="139"/>
    </row>
  </sheetData>
  <mergeCells count="3">
    <mergeCell ref="A49:B49"/>
    <mergeCell ref="A52:B52"/>
    <mergeCell ref="A55:B5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I168"/>
  <sheetViews>
    <sheetView tabSelected="1" zoomScaleNormal="100" workbookViewId="0">
      <selection activeCell="D11" sqref="D11"/>
    </sheetView>
  </sheetViews>
  <sheetFormatPr baseColWidth="10" defaultRowHeight="15" x14ac:dyDescent="0.25"/>
  <cols>
    <col min="1" max="1" width="11.42578125" style="83"/>
    <col min="2" max="2" width="18.7109375" style="84" customWidth="1"/>
    <col min="3" max="3" width="39.85546875" style="93" customWidth="1"/>
    <col min="4" max="4" width="18" style="85" customWidth="1"/>
    <col min="5" max="5" width="27" customWidth="1"/>
    <col min="6" max="6" width="26" customWidth="1"/>
    <col min="7" max="7" width="15.7109375" customWidth="1"/>
    <col min="8" max="8" width="17.5703125" style="85" customWidth="1"/>
    <col min="9" max="9" width="25.28515625" style="86" customWidth="1"/>
    <col min="10" max="10" width="23.85546875" style="86" customWidth="1"/>
    <col min="11" max="11" width="17.28515625" style="86" customWidth="1"/>
    <col min="12" max="12" width="23.5703125" style="86" customWidth="1"/>
    <col min="13" max="14" width="21.7109375" style="86" customWidth="1"/>
    <col min="15" max="15" width="21.7109375" style="87" customWidth="1"/>
    <col min="16" max="17" width="29.85546875" style="88" customWidth="1"/>
    <col min="18" max="18" width="24.7109375" style="89" customWidth="1"/>
    <col min="19" max="19" width="15.5703125" style="88" customWidth="1"/>
    <col min="20" max="20" width="11.42578125" style="90" customWidth="1"/>
    <col min="21" max="21" width="20" customWidth="1"/>
    <col min="22" max="22" width="20" style="86" customWidth="1"/>
    <col min="23" max="24" width="20" customWidth="1"/>
    <col min="25" max="25" width="20" style="88" customWidth="1"/>
    <col min="26" max="26" width="20" style="86" customWidth="1"/>
    <col min="27" max="27" width="19.42578125" style="86" customWidth="1"/>
    <col min="28" max="28" width="22.140625" style="86" customWidth="1"/>
    <col min="29" max="29" width="11.42578125" style="83"/>
    <col min="30" max="30" width="16.28515625" style="86" customWidth="1"/>
    <col min="31" max="31" width="11.42578125" style="88"/>
    <col min="32" max="32" width="20.28515625" style="86" customWidth="1"/>
    <col min="33" max="33" width="19.85546875" style="86" customWidth="1"/>
    <col min="34" max="34" width="16.7109375" style="86" customWidth="1"/>
    <col min="35" max="35" width="35.85546875" style="86" customWidth="1"/>
    <col min="36" max="139" width="11.42578125" style="46"/>
  </cols>
  <sheetData>
    <row r="1" spans="1:139" s="16" customFormat="1" ht="11.25" customHeight="1" x14ac:dyDescent="0.2">
      <c r="A1" s="1"/>
      <c r="B1" s="2"/>
      <c r="C1" s="132" t="s">
        <v>0</v>
      </c>
      <c r="D1" s="132"/>
      <c r="E1" s="132"/>
      <c r="F1" s="132"/>
      <c r="G1" s="132"/>
      <c r="H1" s="133"/>
      <c r="I1" s="3"/>
      <c r="J1" s="4"/>
      <c r="K1" s="5"/>
      <c r="L1" s="5"/>
      <c r="M1" s="5"/>
      <c r="N1" s="5"/>
      <c r="O1" s="6"/>
      <c r="P1" s="7"/>
      <c r="Q1" s="7"/>
      <c r="R1" s="8"/>
      <c r="S1" s="9"/>
      <c r="T1" s="10"/>
      <c r="U1" s="11"/>
      <c r="V1" s="12"/>
      <c r="W1" s="11"/>
      <c r="X1" s="11"/>
      <c r="Y1" s="13"/>
      <c r="Z1" s="12"/>
      <c r="AA1" s="14"/>
      <c r="AB1" s="12"/>
      <c r="AC1" s="13"/>
      <c r="AD1" s="12"/>
      <c r="AE1" s="7"/>
      <c r="AF1" s="14"/>
      <c r="AG1" s="15"/>
      <c r="AH1" s="15"/>
      <c r="AI1" s="15"/>
    </row>
    <row r="2" spans="1:139" s="16" customFormat="1" ht="14.25" customHeight="1" x14ac:dyDescent="0.2">
      <c r="A2" s="17"/>
      <c r="B2" s="2"/>
      <c r="C2" s="134" t="s">
        <v>1</v>
      </c>
      <c r="D2" s="134"/>
      <c r="E2" s="134"/>
      <c r="F2" s="134"/>
      <c r="G2" s="134"/>
      <c r="H2" s="135"/>
      <c r="I2" s="18"/>
      <c r="J2" s="5"/>
      <c r="K2" s="5"/>
      <c r="L2" s="5"/>
      <c r="M2" s="5"/>
      <c r="N2" s="5"/>
      <c r="O2" s="6"/>
      <c r="P2" s="7"/>
      <c r="Q2" s="7"/>
      <c r="R2" s="8"/>
      <c r="S2" s="9"/>
      <c r="T2" s="10"/>
      <c r="U2" s="11"/>
      <c r="V2" s="12"/>
      <c r="W2" s="11"/>
      <c r="X2" s="11"/>
      <c r="Y2" s="13"/>
      <c r="Z2" s="12"/>
      <c r="AA2" s="14"/>
      <c r="AB2" s="12"/>
      <c r="AC2" s="13"/>
      <c r="AD2" s="12"/>
      <c r="AE2" s="7"/>
      <c r="AF2" s="14"/>
      <c r="AG2" s="15"/>
      <c r="AH2" s="15"/>
      <c r="AI2" s="15"/>
    </row>
    <row r="3" spans="1:139" s="16" customFormat="1" ht="12.75" customHeight="1" x14ac:dyDescent="0.2">
      <c r="A3" s="17"/>
      <c r="B3" s="2"/>
      <c r="C3" s="134" t="s">
        <v>2</v>
      </c>
      <c r="D3" s="134"/>
      <c r="E3" s="134"/>
      <c r="F3" s="134"/>
      <c r="G3" s="134"/>
      <c r="H3" s="135"/>
      <c r="I3" s="18"/>
      <c r="J3" s="5"/>
      <c r="K3" s="5"/>
      <c r="L3" s="5"/>
      <c r="M3" s="5"/>
      <c r="N3" s="5"/>
      <c r="O3" s="6"/>
      <c r="P3" s="19" t="s">
        <v>3</v>
      </c>
      <c r="Q3" s="19"/>
      <c r="R3" s="20"/>
      <c r="S3" s="21"/>
      <c r="T3" s="22"/>
      <c r="U3" s="23"/>
      <c r="V3" s="24"/>
      <c r="W3" s="23"/>
      <c r="X3" s="23"/>
      <c r="Y3" s="25"/>
      <c r="Z3" s="24"/>
      <c r="AA3" s="26"/>
      <c r="AB3" s="24"/>
      <c r="AC3" s="25"/>
      <c r="AD3" s="24"/>
      <c r="AE3" s="27"/>
      <c r="AF3" s="26"/>
      <c r="AG3" s="15"/>
      <c r="AH3" s="15"/>
      <c r="AI3" s="15"/>
    </row>
    <row r="4" spans="1:139" s="16" customFormat="1" ht="18" customHeight="1" x14ac:dyDescent="0.2">
      <c r="A4" s="17"/>
      <c r="B4" s="2"/>
      <c r="C4" s="134" t="s">
        <v>439</v>
      </c>
      <c r="D4" s="134"/>
      <c r="E4" s="134"/>
      <c r="F4" s="134"/>
      <c r="G4" s="134"/>
      <c r="H4" s="135"/>
      <c r="I4" s="18"/>
      <c r="J4" s="5"/>
      <c r="K4" s="5"/>
      <c r="L4" s="5"/>
      <c r="M4" s="5"/>
      <c r="N4" s="5"/>
      <c r="O4" s="6"/>
      <c r="P4" s="19" t="s">
        <v>4</v>
      </c>
      <c r="Q4" s="19"/>
      <c r="R4" s="20"/>
      <c r="S4" s="104" t="s">
        <v>441</v>
      </c>
      <c r="T4" s="22"/>
      <c r="U4" s="23"/>
      <c r="V4" s="24"/>
      <c r="W4" s="23"/>
      <c r="X4" s="23"/>
      <c r="Y4" s="25"/>
      <c r="Z4" s="24"/>
      <c r="AA4" s="26"/>
      <c r="AB4" s="24"/>
      <c r="AC4" s="25"/>
      <c r="AD4" s="24"/>
      <c r="AE4" s="27"/>
      <c r="AF4" s="26"/>
      <c r="AG4" s="15"/>
      <c r="AH4" s="15"/>
      <c r="AI4" s="15"/>
    </row>
    <row r="5" spans="1:139" s="16" customFormat="1" ht="15.75" customHeight="1" thickBot="1" x14ac:dyDescent="0.25">
      <c r="A5" s="17"/>
      <c r="B5" s="2"/>
      <c r="C5" s="136" t="s">
        <v>5</v>
      </c>
      <c r="D5" s="136"/>
      <c r="E5" s="136"/>
      <c r="F5" s="136"/>
      <c r="G5" s="136"/>
      <c r="H5" s="137"/>
      <c r="I5" s="28"/>
      <c r="J5" s="29"/>
      <c r="K5" s="29"/>
      <c r="L5" s="29"/>
      <c r="M5" s="29"/>
      <c r="N5" s="29"/>
      <c r="O5" s="30"/>
      <c r="P5" s="19" t="s">
        <v>6</v>
      </c>
      <c r="Q5" s="19"/>
      <c r="R5" s="20"/>
      <c r="S5" s="104" t="s">
        <v>442</v>
      </c>
      <c r="T5" s="22"/>
      <c r="U5" s="23"/>
      <c r="V5" s="24"/>
      <c r="W5" s="23"/>
      <c r="X5" s="23"/>
      <c r="Y5" s="25"/>
      <c r="Z5" s="24"/>
      <c r="AA5" s="26"/>
      <c r="AB5" s="24"/>
      <c r="AC5" s="25"/>
      <c r="AD5" s="24"/>
      <c r="AE5" s="27"/>
      <c r="AF5" s="26"/>
      <c r="AG5" s="15"/>
      <c r="AH5" s="15"/>
      <c r="AI5" s="15"/>
    </row>
    <row r="6" spans="1:139" s="46" customFormat="1" ht="15.75" thickBot="1" x14ac:dyDescent="0.3">
      <c r="A6" s="31" t="s">
        <v>7</v>
      </c>
      <c r="B6" s="32"/>
      <c r="C6" s="91"/>
      <c r="D6" s="100"/>
      <c r="E6" s="33"/>
      <c r="F6" s="33"/>
      <c r="G6" s="33"/>
      <c r="H6" s="34"/>
      <c r="I6" s="35"/>
      <c r="J6" s="35"/>
      <c r="K6" s="36"/>
      <c r="L6" s="36"/>
      <c r="M6" s="36"/>
      <c r="N6" s="36"/>
      <c r="O6" s="37"/>
      <c r="P6" s="38" t="s">
        <v>8</v>
      </c>
      <c r="Q6" s="38"/>
      <c r="R6" s="39"/>
      <c r="S6" s="38"/>
      <c r="T6" s="41"/>
      <c r="U6" s="42"/>
      <c r="V6" s="43"/>
      <c r="W6" s="42"/>
      <c r="X6" s="42"/>
      <c r="Y6" s="44"/>
      <c r="Z6" s="43"/>
      <c r="AA6" s="36"/>
      <c r="AB6" s="43"/>
      <c r="AC6" s="45"/>
      <c r="AD6" s="43"/>
      <c r="AE6" s="40"/>
      <c r="AF6" s="36"/>
      <c r="AG6" s="36"/>
      <c r="AH6" s="36"/>
      <c r="AI6" s="36"/>
    </row>
    <row r="7" spans="1:139" s="46" customFormat="1" ht="15.75" thickBot="1" x14ac:dyDescent="0.3">
      <c r="A7" s="47" t="s">
        <v>9</v>
      </c>
      <c r="B7" s="48"/>
      <c r="C7" s="91"/>
      <c r="D7" s="100"/>
      <c r="E7" s="33"/>
      <c r="F7" s="33"/>
      <c r="G7" s="33"/>
      <c r="H7" s="34"/>
      <c r="I7" s="35"/>
      <c r="J7" s="35"/>
      <c r="K7" s="36"/>
      <c r="L7" s="36"/>
      <c r="M7" s="36"/>
      <c r="N7" s="36"/>
      <c r="O7" s="37"/>
      <c r="P7" s="38" t="s">
        <v>10</v>
      </c>
      <c r="Q7" s="38"/>
      <c r="R7" s="39"/>
      <c r="S7" s="40"/>
      <c r="T7" s="41"/>
      <c r="U7" s="42"/>
      <c r="V7" s="43"/>
      <c r="W7" s="42"/>
      <c r="X7" s="42"/>
      <c r="Y7" s="44"/>
      <c r="Z7" s="43"/>
      <c r="AA7" s="36"/>
      <c r="AB7" s="43"/>
      <c r="AC7" s="45"/>
      <c r="AD7" s="43"/>
      <c r="AE7" s="40"/>
      <c r="AF7" s="36"/>
      <c r="AG7" s="36"/>
      <c r="AH7" s="36"/>
      <c r="AI7" s="36"/>
    </row>
    <row r="8" spans="1:139" s="46" customFormat="1" ht="15.75" thickBot="1" x14ac:dyDescent="0.3">
      <c r="A8" s="49" t="s">
        <v>11</v>
      </c>
      <c r="B8" s="50"/>
      <c r="C8" s="91"/>
      <c r="D8" s="100"/>
      <c r="E8" s="33"/>
      <c r="F8" s="33"/>
      <c r="G8" s="33"/>
      <c r="H8" s="34"/>
      <c r="I8" s="35"/>
      <c r="J8" s="35"/>
      <c r="K8" s="36"/>
      <c r="L8" s="36"/>
      <c r="M8" s="36"/>
      <c r="N8" s="36"/>
      <c r="O8" s="37"/>
      <c r="P8" s="40"/>
      <c r="Q8" s="40"/>
      <c r="R8" s="39"/>
      <c r="S8" s="40"/>
      <c r="T8" s="41"/>
      <c r="U8" s="42"/>
      <c r="V8" s="43"/>
      <c r="W8" s="42"/>
      <c r="X8" s="42"/>
      <c r="Y8" s="44"/>
      <c r="Z8" s="43"/>
      <c r="AA8" s="36"/>
      <c r="AB8" s="43"/>
      <c r="AC8" s="45"/>
      <c r="AD8" s="43"/>
      <c r="AE8" s="40"/>
      <c r="AF8" s="36"/>
      <c r="AG8" s="36"/>
      <c r="AH8" s="36"/>
      <c r="AI8" s="36"/>
    </row>
    <row r="9" spans="1:139" s="46" customFormat="1" ht="15.75" thickBot="1" x14ac:dyDescent="0.3">
      <c r="A9" s="51" t="s">
        <v>12</v>
      </c>
      <c r="B9" s="52"/>
      <c r="C9" s="91"/>
      <c r="D9" s="100"/>
      <c r="E9" s="33"/>
      <c r="F9" s="33"/>
      <c r="G9" s="33"/>
      <c r="H9" s="34"/>
      <c r="I9" s="35"/>
      <c r="J9" s="35"/>
      <c r="K9" s="36"/>
      <c r="L9" s="36"/>
      <c r="M9" s="36"/>
      <c r="N9" s="36"/>
      <c r="O9" s="37"/>
      <c r="P9" s="40"/>
      <c r="Q9" s="40"/>
      <c r="R9" s="39"/>
      <c r="S9" s="40"/>
      <c r="T9" s="41"/>
      <c r="U9" s="42"/>
      <c r="V9" s="43"/>
      <c r="W9" s="42"/>
      <c r="X9" s="42"/>
      <c r="Y9" s="44"/>
      <c r="Z9" s="43"/>
      <c r="AA9" s="36"/>
      <c r="AB9" s="43"/>
      <c r="AC9" s="45"/>
      <c r="AD9" s="43"/>
      <c r="AE9" s="40"/>
      <c r="AF9" s="36"/>
      <c r="AG9" s="36"/>
      <c r="AH9" s="36"/>
      <c r="AI9" s="36"/>
    </row>
    <row r="10" spans="1:139" s="46" customFormat="1" x14ac:dyDescent="0.25">
      <c r="A10" s="51" t="s">
        <v>13</v>
      </c>
      <c r="B10" s="52"/>
      <c r="C10" s="92"/>
      <c r="D10" s="101"/>
      <c r="E10" s="53"/>
      <c r="F10" s="53"/>
      <c r="G10" s="53"/>
      <c r="H10" s="54"/>
      <c r="I10" s="55"/>
      <c r="J10" s="55"/>
      <c r="K10" s="55"/>
      <c r="L10" s="55"/>
      <c r="M10" s="56"/>
      <c r="N10" s="56"/>
      <c r="O10" s="55"/>
      <c r="P10" s="55"/>
      <c r="Q10" s="55"/>
      <c r="R10" s="55"/>
      <c r="S10" s="55"/>
      <c r="T10" s="56"/>
      <c r="U10" s="57"/>
      <c r="V10" s="55"/>
      <c r="W10" s="58"/>
      <c r="X10" s="59">
        <f>+SUBTOTAL(9,X12:X168)</f>
        <v>0</v>
      </c>
      <c r="Y10" s="60"/>
      <c r="Z10" s="43"/>
      <c r="AA10" s="36"/>
      <c r="AB10" s="43"/>
      <c r="AC10" s="45"/>
      <c r="AD10" s="43"/>
      <c r="AE10" s="40"/>
      <c r="AF10" s="36"/>
      <c r="AG10" s="36"/>
      <c r="AH10" s="36"/>
      <c r="AI10" s="36"/>
    </row>
    <row r="11" spans="1:139" s="72" customFormat="1" ht="50.25" customHeight="1" x14ac:dyDescent="0.25">
      <c r="A11" s="61" t="s">
        <v>14</v>
      </c>
      <c r="B11" s="61" t="s">
        <v>15</v>
      </c>
      <c r="C11" s="61" t="s">
        <v>16</v>
      </c>
      <c r="D11" s="61" t="s">
        <v>169</v>
      </c>
      <c r="E11" s="61" t="s">
        <v>444</v>
      </c>
      <c r="F11" s="61" t="s">
        <v>443</v>
      </c>
      <c r="G11" s="61" t="s">
        <v>17</v>
      </c>
      <c r="H11" s="62" t="s">
        <v>18</v>
      </c>
      <c r="I11" s="63" t="s">
        <v>19</v>
      </c>
      <c r="J11" s="63" t="s">
        <v>20</v>
      </c>
      <c r="K11" s="63" t="s">
        <v>21</v>
      </c>
      <c r="L11" s="63" t="s">
        <v>22</v>
      </c>
      <c r="M11" s="63" t="s">
        <v>23</v>
      </c>
      <c r="N11" s="63" t="s">
        <v>24</v>
      </c>
      <c r="O11" s="64" t="s">
        <v>25</v>
      </c>
      <c r="P11" s="63" t="s">
        <v>26</v>
      </c>
      <c r="Q11" s="63" t="s">
        <v>438</v>
      </c>
      <c r="R11" s="65" t="s">
        <v>27</v>
      </c>
      <c r="S11" s="65" t="s">
        <v>28</v>
      </c>
      <c r="T11" s="65" t="s">
        <v>29</v>
      </c>
      <c r="U11" s="66" t="s">
        <v>30</v>
      </c>
      <c r="V11" s="67" t="s">
        <v>31</v>
      </c>
      <c r="W11" s="68" t="s">
        <v>32</v>
      </c>
      <c r="X11" s="69" t="s">
        <v>33</v>
      </c>
      <c r="Y11" s="70" t="s">
        <v>34</v>
      </c>
      <c r="Z11" s="70" t="s">
        <v>35</v>
      </c>
      <c r="AA11" s="70" t="s">
        <v>36</v>
      </c>
      <c r="AB11" s="70" t="s">
        <v>37</v>
      </c>
      <c r="AC11" s="70" t="s">
        <v>38</v>
      </c>
      <c r="AD11" s="70" t="s">
        <v>39</v>
      </c>
      <c r="AE11" s="70" t="s">
        <v>40</v>
      </c>
      <c r="AF11" s="70" t="s">
        <v>41</v>
      </c>
      <c r="AG11" s="70" t="s">
        <v>42</v>
      </c>
      <c r="AH11" s="70" t="s">
        <v>43</v>
      </c>
      <c r="AI11" s="70" t="s">
        <v>44</v>
      </c>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row>
    <row r="12" spans="1:139" s="82" customFormat="1" ht="34.5" customHeight="1" x14ac:dyDescent="0.2">
      <c r="A12" s="94">
        <v>1</v>
      </c>
      <c r="B12" s="95" t="s">
        <v>46</v>
      </c>
      <c r="C12" s="96" t="s">
        <v>47</v>
      </c>
      <c r="D12" s="97" t="s">
        <v>512</v>
      </c>
      <c r="E12" s="94" t="s">
        <v>220</v>
      </c>
      <c r="F12" s="94" t="s">
        <v>440</v>
      </c>
      <c r="G12" s="94" t="s">
        <v>45</v>
      </c>
      <c r="H12" s="94">
        <v>6</v>
      </c>
      <c r="I12" s="73"/>
      <c r="J12" s="73"/>
      <c r="K12" s="73"/>
      <c r="L12" s="73"/>
      <c r="M12" s="73"/>
      <c r="N12" s="73"/>
      <c r="O12" s="74"/>
      <c r="P12" s="75"/>
      <c r="Q12" s="77"/>
      <c r="R12" s="77"/>
      <c r="S12" s="103"/>
      <c r="T12" s="78"/>
      <c r="U12" s="79">
        <f t="shared" ref="U12:U43" si="0">R12-(T12*R12)</f>
        <v>0</v>
      </c>
      <c r="V12" s="77"/>
      <c r="W12" s="79">
        <f t="shared" ref="W12:W43" si="1">+SUM(U12:V12)</f>
        <v>0</v>
      </c>
      <c r="X12" s="79">
        <f t="shared" ref="X12:X75" si="2">+W12*H12</f>
        <v>0</v>
      </c>
      <c r="Y12" s="75"/>
      <c r="Z12" s="80"/>
      <c r="AA12" s="80"/>
      <c r="AB12" s="80"/>
      <c r="AC12" s="76"/>
      <c r="AD12" s="73"/>
      <c r="AE12" s="75"/>
      <c r="AF12" s="73"/>
      <c r="AG12" s="73"/>
      <c r="AH12" s="73"/>
      <c r="AI12" s="73"/>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row>
    <row r="13" spans="1:139" s="82" customFormat="1" ht="34.5" customHeight="1" x14ac:dyDescent="0.2">
      <c r="A13" s="94">
        <f t="shared" ref="A13:A76" si="3">+A12+1</f>
        <v>2</v>
      </c>
      <c r="B13" s="95" t="s">
        <v>48</v>
      </c>
      <c r="C13" s="96" t="s">
        <v>47</v>
      </c>
      <c r="D13" s="97" t="s">
        <v>513</v>
      </c>
      <c r="E13" s="94" t="s">
        <v>220</v>
      </c>
      <c r="F13" s="94" t="s">
        <v>440</v>
      </c>
      <c r="G13" s="94" t="s">
        <v>45</v>
      </c>
      <c r="H13" s="94">
        <v>6</v>
      </c>
      <c r="I13" s="73"/>
      <c r="J13" s="73"/>
      <c r="K13" s="73"/>
      <c r="L13" s="73"/>
      <c r="M13" s="73"/>
      <c r="N13" s="73"/>
      <c r="O13" s="74"/>
      <c r="P13" s="75"/>
      <c r="Q13" s="77"/>
      <c r="R13" s="77"/>
      <c r="S13" s="103"/>
      <c r="T13" s="78"/>
      <c r="U13" s="79">
        <f t="shared" si="0"/>
        <v>0</v>
      </c>
      <c r="V13" s="77"/>
      <c r="W13" s="79">
        <f t="shared" si="1"/>
        <v>0</v>
      </c>
      <c r="X13" s="79">
        <f t="shared" si="2"/>
        <v>0</v>
      </c>
      <c r="Y13" s="75"/>
      <c r="Z13" s="80"/>
      <c r="AA13" s="80"/>
      <c r="AB13" s="80"/>
      <c r="AC13" s="76"/>
      <c r="AD13" s="73"/>
      <c r="AE13" s="75"/>
      <c r="AF13" s="73"/>
      <c r="AG13" s="73"/>
      <c r="AH13" s="73"/>
      <c r="AI13" s="73"/>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row>
    <row r="14" spans="1:139" s="82" customFormat="1" ht="34.5" customHeight="1" x14ac:dyDescent="0.2">
      <c r="A14" s="94">
        <f t="shared" si="3"/>
        <v>3</v>
      </c>
      <c r="B14" s="95" t="s">
        <v>49</v>
      </c>
      <c r="C14" s="96" t="s">
        <v>47</v>
      </c>
      <c r="D14" s="97" t="s">
        <v>514</v>
      </c>
      <c r="E14" s="94" t="s">
        <v>220</v>
      </c>
      <c r="F14" s="94" t="s">
        <v>440</v>
      </c>
      <c r="G14" s="94" t="s">
        <v>45</v>
      </c>
      <c r="H14" s="94">
        <v>6</v>
      </c>
      <c r="I14" s="73"/>
      <c r="J14" s="73"/>
      <c r="K14" s="73"/>
      <c r="L14" s="73"/>
      <c r="M14" s="73"/>
      <c r="N14" s="73"/>
      <c r="O14" s="74"/>
      <c r="P14" s="75"/>
      <c r="Q14" s="77"/>
      <c r="R14" s="77"/>
      <c r="S14" s="103"/>
      <c r="T14" s="78"/>
      <c r="U14" s="79">
        <f t="shared" si="0"/>
        <v>0</v>
      </c>
      <c r="V14" s="77"/>
      <c r="W14" s="79">
        <f t="shared" si="1"/>
        <v>0</v>
      </c>
      <c r="X14" s="79">
        <f t="shared" si="2"/>
        <v>0</v>
      </c>
      <c r="Y14" s="75"/>
      <c r="Z14" s="80"/>
      <c r="AA14" s="80"/>
      <c r="AB14" s="80"/>
      <c r="AC14" s="76"/>
      <c r="AD14" s="73"/>
      <c r="AE14" s="75"/>
      <c r="AF14" s="73"/>
      <c r="AG14" s="73"/>
      <c r="AH14" s="73"/>
      <c r="AI14" s="73"/>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row>
    <row r="15" spans="1:139" s="82" customFormat="1" ht="34.5" customHeight="1" x14ac:dyDescent="0.2">
      <c r="A15" s="94">
        <f t="shared" si="3"/>
        <v>4</v>
      </c>
      <c r="B15" s="95" t="s">
        <v>50</v>
      </c>
      <c r="C15" s="96" t="s">
        <v>51</v>
      </c>
      <c r="D15" s="97" t="s">
        <v>173</v>
      </c>
      <c r="E15" s="94" t="s">
        <v>220</v>
      </c>
      <c r="F15" s="94" t="s">
        <v>440</v>
      </c>
      <c r="G15" s="94" t="s">
        <v>45</v>
      </c>
      <c r="H15" s="94">
        <v>6</v>
      </c>
      <c r="I15" s="73"/>
      <c r="J15" s="73"/>
      <c r="K15" s="73"/>
      <c r="L15" s="73"/>
      <c r="M15" s="73"/>
      <c r="N15" s="73"/>
      <c r="O15" s="74"/>
      <c r="P15" s="75"/>
      <c r="Q15" s="77"/>
      <c r="R15" s="77"/>
      <c r="S15" s="103"/>
      <c r="T15" s="78"/>
      <c r="U15" s="79">
        <f t="shared" si="0"/>
        <v>0</v>
      </c>
      <c r="V15" s="77"/>
      <c r="W15" s="79">
        <f t="shared" si="1"/>
        <v>0</v>
      </c>
      <c r="X15" s="79">
        <f t="shared" si="2"/>
        <v>0</v>
      </c>
      <c r="Y15" s="75"/>
      <c r="Z15" s="80"/>
      <c r="AA15" s="80"/>
      <c r="AB15" s="80"/>
      <c r="AC15" s="76"/>
      <c r="AD15" s="73"/>
      <c r="AE15" s="75"/>
      <c r="AF15" s="73"/>
      <c r="AG15" s="73"/>
      <c r="AH15" s="73"/>
      <c r="AI15" s="73"/>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row>
    <row r="16" spans="1:139" s="82" customFormat="1" ht="34.5" customHeight="1" x14ac:dyDescent="0.2">
      <c r="A16" s="94">
        <f t="shared" si="3"/>
        <v>5</v>
      </c>
      <c r="B16" s="95" t="s">
        <v>52</v>
      </c>
      <c r="C16" s="96" t="s">
        <v>53</v>
      </c>
      <c r="D16" s="97" t="s">
        <v>521</v>
      </c>
      <c r="E16" s="94" t="s">
        <v>220</v>
      </c>
      <c r="F16" s="94" t="s">
        <v>440</v>
      </c>
      <c r="G16" s="94" t="s">
        <v>45</v>
      </c>
      <c r="H16" s="94">
        <v>10</v>
      </c>
      <c r="I16" s="73"/>
      <c r="J16" s="73"/>
      <c r="K16" s="73"/>
      <c r="L16" s="73"/>
      <c r="M16" s="73"/>
      <c r="N16" s="73"/>
      <c r="O16" s="74"/>
      <c r="P16" s="75"/>
      <c r="Q16" s="77"/>
      <c r="R16" s="77"/>
      <c r="S16" s="103"/>
      <c r="T16" s="78"/>
      <c r="U16" s="79">
        <f t="shared" si="0"/>
        <v>0</v>
      </c>
      <c r="V16" s="77"/>
      <c r="W16" s="79">
        <f t="shared" si="1"/>
        <v>0</v>
      </c>
      <c r="X16" s="79">
        <f t="shared" si="2"/>
        <v>0</v>
      </c>
      <c r="Y16" s="75"/>
      <c r="Z16" s="80"/>
      <c r="AA16" s="80"/>
      <c r="AB16" s="80"/>
      <c r="AC16" s="76"/>
      <c r="AD16" s="73"/>
      <c r="AE16" s="75"/>
      <c r="AF16" s="73"/>
      <c r="AG16" s="73"/>
      <c r="AH16" s="73"/>
      <c r="AI16" s="73"/>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81"/>
      <c r="EB16" s="81"/>
      <c r="EC16" s="81"/>
      <c r="ED16" s="81"/>
      <c r="EE16" s="81"/>
      <c r="EF16" s="81"/>
      <c r="EG16" s="81"/>
      <c r="EH16" s="81"/>
      <c r="EI16" s="81"/>
    </row>
    <row r="17" spans="1:139" s="82" customFormat="1" ht="34.5" customHeight="1" x14ac:dyDescent="0.2">
      <c r="A17" s="94">
        <f t="shared" si="3"/>
        <v>6</v>
      </c>
      <c r="B17" s="95" t="s">
        <v>54</v>
      </c>
      <c r="C17" s="96" t="s">
        <v>569</v>
      </c>
      <c r="D17" s="97" t="s">
        <v>551</v>
      </c>
      <c r="E17" s="94" t="s">
        <v>220</v>
      </c>
      <c r="F17" s="94" t="s">
        <v>440</v>
      </c>
      <c r="G17" s="94" t="s">
        <v>45</v>
      </c>
      <c r="H17" s="94">
        <v>4</v>
      </c>
      <c r="I17" s="73"/>
      <c r="J17" s="73"/>
      <c r="K17" s="73"/>
      <c r="L17" s="73"/>
      <c r="M17" s="73"/>
      <c r="N17" s="73"/>
      <c r="O17" s="74"/>
      <c r="P17" s="75"/>
      <c r="Q17" s="77"/>
      <c r="R17" s="77"/>
      <c r="S17" s="103"/>
      <c r="T17" s="78"/>
      <c r="U17" s="79">
        <f t="shared" si="0"/>
        <v>0</v>
      </c>
      <c r="V17" s="77"/>
      <c r="W17" s="79">
        <f t="shared" si="1"/>
        <v>0</v>
      </c>
      <c r="X17" s="79">
        <f t="shared" si="2"/>
        <v>0</v>
      </c>
      <c r="Y17" s="75"/>
      <c r="Z17" s="80"/>
      <c r="AA17" s="80"/>
      <c r="AB17" s="80"/>
      <c r="AC17" s="76"/>
      <c r="AD17" s="73"/>
      <c r="AE17" s="75"/>
      <c r="AF17" s="73"/>
      <c r="AG17" s="73"/>
      <c r="AH17" s="73"/>
      <c r="AI17" s="73"/>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row>
    <row r="18" spans="1:139" s="82" customFormat="1" ht="34.5" customHeight="1" x14ac:dyDescent="0.2">
      <c r="A18" s="94">
        <f t="shared" si="3"/>
        <v>7</v>
      </c>
      <c r="B18" s="95" t="s">
        <v>56</v>
      </c>
      <c r="C18" s="96" t="s">
        <v>57</v>
      </c>
      <c r="D18" s="99" t="s">
        <v>176</v>
      </c>
      <c r="E18" s="94" t="s">
        <v>220</v>
      </c>
      <c r="F18" s="94" t="s">
        <v>440</v>
      </c>
      <c r="G18" s="94" t="s">
        <v>45</v>
      </c>
      <c r="H18" s="94">
        <v>2</v>
      </c>
      <c r="I18" s="73"/>
      <c r="J18" s="73"/>
      <c r="K18" s="73"/>
      <c r="L18" s="73"/>
      <c r="M18" s="73"/>
      <c r="N18" s="73"/>
      <c r="O18" s="74"/>
      <c r="P18" s="75"/>
      <c r="Q18" s="77"/>
      <c r="R18" s="77"/>
      <c r="S18" s="103"/>
      <c r="T18" s="78"/>
      <c r="U18" s="79">
        <f t="shared" si="0"/>
        <v>0</v>
      </c>
      <c r="V18" s="77"/>
      <c r="W18" s="79">
        <f t="shared" si="1"/>
        <v>0</v>
      </c>
      <c r="X18" s="79">
        <f t="shared" si="2"/>
        <v>0</v>
      </c>
      <c r="Y18" s="75"/>
      <c r="Z18" s="80"/>
      <c r="AA18" s="80"/>
      <c r="AB18" s="80"/>
      <c r="AC18" s="76"/>
      <c r="AD18" s="73"/>
      <c r="AE18" s="75"/>
      <c r="AF18" s="73"/>
      <c r="AG18" s="73"/>
      <c r="AH18" s="73"/>
      <c r="AI18" s="73"/>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row>
    <row r="19" spans="1:139" s="82" customFormat="1" ht="34.5" customHeight="1" x14ac:dyDescent="0.2">
      <c r="A19" s="94">
        <f t="shared" si="3"/>
        <v>8</v>
      </c>
      <c r="B19" s="95" t="s">
        <v>58</v>
      </c>
      <c r="C19" s="96" t="s">
        <v>59</v>
      </c>
      <c r="D19" s="99" t="s">
        <v>515</v>
      </c>
      <c r="E19" s="94" t="s">
        <v>220</v>
      </c>
      <c r="F19" s="94" t="s">
        <v>440</v>
      </c>
      <c r="G19" s="94" t="s">
        <v>45</v>
      </c>
      <c r="H19" s="94">
        <v>2</v>
      </c>
      <c r="I19" s="73"/>
      <c r="J19" s="73"/>
      <c r="K19" s="73"/>
      <c r="L19" s="73"/>
      <c r="M19" s="73"/>
      <c r="N19" s="73"/>
      <c r="O19" s="74"/>
      <c r="P19" s="75"/>
      <c r="Q19" s="77"/>
      <c r="R19" s="77"/>
      <c r="S19" s="103"/>
      <c r="T19" s="78"/>
      <c r="U19" s="79">
        <f t="shared" si="0"/>
        <v>0</v>
      </c>
      <c r="V19" s="77"/>
      <c r="W19" s="79">
        <f t="shared" si="1"/>
        <v>0</v>
      </c>
      <c r="X19" s="79">
        <f t="shared" si="2"/>
        <v>0</v>
      </c>
      <c r="Y19" s="75"/>
      <c r="Z19" s="80"/>
      <c r="AA19" s="80"/>
      <c r="AB19" s="80"/>
      <c r="AC19" s="76"/>
      <c r="AD19" s="73"/>
      <c r="AE19" s="75"/>
      <c r="AF19" s="73"/>
      <c r="AG19" s="73"/>
      <c r="AH19" s="73"/>
      <c r="AI19" s="73"/>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row>
    <row r="20" spans="1:139" s="82" customFormat="1" ht="34.5" customHeight="1" x14ac:dyDescent="0.2">
      <c r="A20" s="94">
        <f t="shared" si="3"/>
        <v>9</v>
      </c>
      <c r="B20" s="95" t="s">
        <v>60</v>
      </c>
      <c r="C20" s="96" t="s">
        <v>552</v>
      </c>
      <c r="D20" s="97" t="s">
        <v>516</v>
      </c>
      <c r="E20" s="94" t="s">
        <v>220</v>
      </c>
      <c r="F20" s="94" t="s">
        <v>440</v>
      </c>
      <c r="G20" s="94" t="s">
        <v>45</v>
      </c>
      <c r="H20" s="94">
        <v>4</v>
      </c>
      <c r="I20" s="73"/>
      <c r="J20" s="73"/>
      <c r="K20" s="73"/>
      <c r="L20" s="73"/>
      <c r="M20" s="73"/>
      <c r="N20" s="73"/>
      <c r="O20" s="74"/>
      <c r="P20" s="75"/>
      <c r="Q20" s="77"/>
      <c r="R20" s="77"/>
      <c r="S20" s="103"/>
      <c r="T20" s="78"/>
      <c r="U20" s="79">
        <f t="shared" si="0"/>
        <v>0</v>
      </c>
      <c r="V20" s="77"/>
      <c r="W20" s="79">
        <f t="shared" si="1"/>
        <v>0</v>
      </c>
      <c r="X20" s="79">
        <f t="shared" si="2"/>
        <v>0</v>
      </c>
      <c r="Y20" s="75"/>
      <c r="Z20" s="80"/>
      <c r="AA20" s="80"/>
      <c r="AB20" s="80"/>
      <c r="AC20" s="76"/>
      <c r="AD20" s="73"/>
      <c r="AE20" s="75"/>
      <c r="AF20" s="73"/>
      <c r="AG20" s="73"/>
      <c r="AH20" s="73"/>
      <c r="AI20" s="73"/>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row>
    <row r="21" spans="1:139" s="82" customFormat="1" ht="34.5" customHeight="1" x14ac:dyDescent="0.2">
      <c r="A21" s="94">
        <f t="shared" si="3"/>
        <v>10</v>
      </c>
      <c r="B21" s="95" t="s">
        <v>62</v>
      </c>
      <c r="C21" s="96" t="s">
        <v>577</v>
      </c>
      <c r="D21" s="97" t="s">
        <v>576</v>
      </c>
      <c r="E21" s="94" t="s">
        <v>220</v>
      </c>
      <c r="F21" s="94" t="s">
        <v>440</v>
      </c>
      <c r="G21" s="94" t="s">
        <v>45</v>
      </c>
      <c r="H21" s="94">
        <v>5</v>
      </c>
      <c r="I21" s="73"/>
      <c r="J21" s="73"/>
      <c r="K21" s="73"/>
      <c r="L21" s="73"/>
      <c r="M21" s="73"/>
      <c r="N21" s="73"/>
      <c r="O21" s="74"/>
      <c r="P21" s="75"/>
      <c r="Q21" s="77"/>
      <c r="R21" s="77"/>
      <c r="S21" s="103"/>
      <c r="T21" s="78"/>
      <c r="U21" s="79">
        <f t="shared" si="0"/>
        <v>0</v>
      </c>
      <c r="V21" s="77"/>
      <c r="W21" s="79">
        <f t="shared" si="1"/>
        <v>0</v>
      </c>
      <c r="X21" s="79">
        <f t="shared" si="2"/>
        <v>0</v>
      </c>
      <c r="Y21" s="75"/>
      <c r="Z21" s="80"/>
      <c r="AA21" s="80"/>
      <c r="AB21" s="80"/>
      <c r="AC21" s="76"/>
      <c r="AD21" s="73"/>
      <c r="AE21" s="75"/>
      <c r="AF21" s="73"/>
      <c r="AG21" s="73"/>
      <c r="AH21" s="73"/>
      <c r="AI21" s="73"/>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row>
    <row r="22" spans="1:139" s="82" customFormat="1" ht="34.5" customHeight="1" x14ac:dyDescent="0.2">
      <c r="A22" s="94">
        <f t="shared" si="3"/>
        <v>11</v>
      </c>
      <c r="B22" s="95" t="s">
        <v>64</v>
      </c>
      <c r="C22" s="96" t="s">
        <v>578</v>
      </c>
      <c r="D22" s="97" t="s">
        <v>522</v>
      </c>
      <c r="E22" s="94" t="s">
        <v>220</v>
      </c>
      <c r="F22" s="94" t="s">
        <v>440</v>
      </c>
      <c r="G22" s="94" t="s">
        <v>45</v>
      </c>
      <c r="H22" s="94">
        <v>5</v>
      </c>
      <c r="I22" s="73"/>
      <c r="J22" s="73"/>
      <c r="K22" s="73"/>
      <c r="L22" s="73"/>
      <c r="M22" s="73"/>
      <c r="N22" s="73"/>
      <c r="O22" s="74"/>
      <c r="P22" s="75"/>
      <c r="Q22" s="77"/>
      <c r="R22" s="77"/>
      <c r="S22" s="103"/>
      <c r="T22" s="78"/>
      <c r="U22" s="79">
        <f t="shared" si="0"/>
        <v>0</v>
      </c>
      <c r="V22" s="77"/>
      <c r="W22" s="79">
        <f t="shared" si="1"/>
        <v>0</v>
      </c>
      <c r="X22" s="79">
        <f t="shared" si="2"/>
        <v>0</v>
      </c>
      <c r="Y22" s="75"/>
      <c r="Z22" s="80"/>
      <c r="AA22" s="80"/>
      <c r="AB22" s="80"/>
      <c r="AC22" s="76"/>
      <c r="AD22" s="73"/>
      <c r="AE22" s="75"/>
      <c r="AF22" s="73"/>
      <c r="AG22" s="73"/>
      <c r="AH22" s="73"/>
      <c r="AI22" s="73"/>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row>
    <row r="23" spans="1:139" s="82" customFormat="1" ht="34.5" customHeight="1" x14ac:dyDescent="0.2">
      <c r="A23" s="94">
        <f t="shared" si="3"/>
        <v>12</v>
      </c>
      <c r="B23" s="95" t="s">
        <v>66</v>
      </c>
      <c r="C23" s="96" t="s">
        <v>579</v>
      </c>
      <c r="D23" s="97" t="s">
        <v>523</v>
      </c>
      <c r="E23" s="94" t="s">
        <v>220</v>
      </c>
      <c r="F23" s="94" t="s">
        <v>440</v>
      </c>
      <c r="G23" s="94" t="s">
        <v>45</v>
      </c>
      <c r="H23" s="94">
        <v>4</v>
      </c>
      <c r="I23" s="73"/>
      <c r="J23" s="73"/>
      <c r="K23" s="73"/>
      <c r="L23" s="73"/>
      <c r="M23" s="73"/>
      <c r="N23" s="73"/>
      <c r="O23" s="74"/>
      <c r="P23" s="75"/>
      <c r="Q23" s="77"/>
      <c r="R23" s="77"/>
      <c r="S23" s="103"/>
      <c r="T23" s="78"/>
      <c r="U23" s="79">
        <f t="shared" si="0"/>
        <v>0</v>
      </c>
      <c r="V23" s="77"/>
      <c r="W23" s="79">
        <f t="shared" si="1"/>
        <v>0</v>
      </c>
      <c r="X23" s="79">
        <f t="shared" si="2"/>
        <v>0</v>
      </c>
      <c r="Y23" s="75"/>
      <c r="Z23" s="80"/>
      <c r="AA23" s="80"/>
      <c r="AB23" s="80"/>
      <c r="AC23" s="76"/>
      <c r="AD23" s="73"/>
      <c r="AE23" s="75"/>
      <c r="AF23" s="73"/>
      <c r="AG23" s="73"/>
      <c r="AH23" s="73"/>
      <c r="AI23" s="73"/>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row>
    <row r="24" spans="1:139" s="82" customFormat="1" ht="34.5" customHeight="1" x14ac:dyDescent="0.2">
      <c r="A24" s="94">
        <f t="shared" si="3"/>
        <v>13</v>
      </c>
      <c r="B24" s="95" t="s">
        <v>68</v>
      </c>
      <c r="C24" s="96" t="s">
        <v>69</v>
      </c>
      <c r="D24" s="99" t="s">
        <v>182</v>
      </c>
      <c r="E24" s="94" t="s">
        <v>220</v>
      </c>
      <c r="F24" s="94" t="s">
        <v>440</v>
      </c>
      <c r="G24" s="94" t="s">
        <v>45</v>
      </c>
      <c r="H24" s="94">
        <v>10</v>
      </c>
      <c r="I24" s="73"/>
      <c r="J24" s="73"/>
      <c r="K24" s="73"/>
      <c r="L24" s="73"/>
      <c r="M24" s="73"/>
      <c r="N24" s="73"/>
      <c r="O24" s="74"/>
      <c r="P24" s="75"/>
      <c r="Q24" s="77"/>
      <c r="R24" s="77"/>
      <c r="S24" s="103"/>
      <c r="T24" s="78"/>
      <c r="U24" s="79">
        <f t="shared" si="0"/>
        <v>0</v>
      </c>
      <c r="V24" s="77"/>
      <c r="W24" s="79">
        <f t="shared" si="1"/>
        <v>0</v>
      </c>
      <c r="X24" s="79">
        <f t="shared" si="2"/>
        <v>0</v>
      </c>
      <c r="Y24" s="75"/>
      <c r="Z24" s="80"/>
      <c r="AA24" s="80"/>
      <c r="AB24" s="80"/>
      <c r="AC24" s="76"/>
      <c r="AD24" s="73"/>
      <c r="AE24" s="75"/>
      <c r="AF24" s="73"/>
      <c r="AG24" s="73"/>
      <c r="AH24" s="73"/>
      <c r="AI24" s="73"/>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row>
    <row r="25" spans="1:139" s="82" customFormat="1" ht="34.5" customHeight="1" x14ac:dyDescent="0.2">
      <c r="A25" s="94">
        <f t="shared" si="3"/>
        <v>14</v>
      </c>
      <c r="B25" s="95" t="s">
        <v>70</v>
      </c>
      <c r="C25" s="96" t="s">
        <v>71</v>
      </c>
      <c r="D25" s="99" t="s">
        <v>183</v>
      </c>
      <c r="E25" s="94" t="s">
        <v>220</v>
      </c>
      <c r="F25" s="94" t="s">
        <v>440</v>
      </c>
      <c r="G25" s="94" t="s">
        <v>45</v>
      </c>
      <c r="H25" s="94">
        <v>20</v>
      </c>
      <c r="I25" s="73"/>
      <c r="J25" s="73"/>
      <c r="K25" s="73"/>
      <c r="L25" s="73"/>
      <c r="M25" s="73"/>
      <c r="N25" s="73"/>
      <c r="O25" s="74"/>
      <c r="P25" s="75"/>
      <c r="Q25" s="77"/>
      <c r="R25" s="77"/>
      <c r="S25" s="103"/>
      <c r="T25" s="78"/>
      <c r="U25" s="79">
        <f t="shared" si="0"/>
        <v>0</v>
      </c>
      <c r="V25" s="77"/>
      <c r="W25" s="79">
        <f t="shared" si="1"/>
        <v>0</v>
      </c>
      <c r="X25" s="79">
        <f t="shared" si="2"/>
        <v>0</v>
      </c>
      <c r="Y25" s="75"/>
      <c r="Z25" s="80"/>
      <c r="AA25" s="80"/>
      <c r="AB25" s="80"/>
      <c r="AC25" s="76"/>
      <c r="AD25" s="73"/>
      <c r="AE25" s="75"/>
      <c r="AF25" s="73"/>
      <c r="AG25" s="73"/>
      <c r="AH25" s="73"/>
      <c r="AI25" s="73"/>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row>
    <row r="26" spans="1:139" s="82" customFormat="1" ht="34.5" customHeight="1" x14ac:dyDescent="0.2">
      <c r="A26" s="94">
        <f t="shared" si="3"/>
        <v>15</v>
      </c>
      <c r="B26" s="95" t="s">
        <v>72</v>
      </c>
      <c r="C26" s="96" t="s">
        <v>73</v>
      </c>
      <c r="D26" s="99" t="s">
        <v>183</v>
      </c>
      <c r="E26" s="94" t="s">
        <v>220</v>
      </c>
      <c r="F26" s="94" t="s">
        <v>440</v>
      </c>
      <c r="G26" s="94" t="s">
        <v>45</v>
      </c>
      <c r="H26" s="94">
        <v>20</v>
      </c>
      <c r="I26" s="73"/>
      <c r="J26" s="73"/>
      <c r="K26" s="73"/>
      <c r="L26" s="73"/>
      <c r="M26" s="73"/>
      <c r="N26" s="73"/>
      <c r="O26" s="74"/>
      <c r="P26" s="75"/>
      <c r="Q26" s="77"/>
      <c r="R26" s="77"/>
      <c r="S26" s="103"/>
      <c r="T26" s="78"/>
      <c r="U26" s="79">
        <f t="shared" si="0"/>
        <v>0</v>
      </c>
      <c r="V26" s="77"/>
      <c r="W26" s="79">
        <f t="shared" si="1"/>
        <v>0</v>
      </c>
      <c r="X26" s="79">
        <f t="shared" si="2"/>
        <v>0</v>
      </c>
      <c r="Y26" s="75"/>
      <c r="Z26" s="80"/>
      <c r="AA26" s="80"/>
      <c r="AB26" s="80"/>
      <c r="AC26" s="76"/>
      <c r="AD26" s="73"/>
      <c r="AE26" s="75"/>
      <c r="AF26" s="73"/>
      <c r="AG26" s="73"/>
      <c r="AH26" s="73"/>
      <c r="AI26" s="73"/>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row>
    <row r="27" spans="1:139" s="82" customFormat="1" ht="34.5" customHeight="1" x14ac:dyDescent="0.2">
      <c r="A27" s="94">
        <f t="shared" si="3"/>
        <v>16</v>
      </c>
      <c r="B27" s="95" t="s">
        <v>74</v>
      </c>
      <c r="C27" s="96" t="s">
        <v>75</v>
      </c>
      <c r="D27" s="99" t="s">
        <v>184</v>
      </c>
      <c r="E27" s="94" t="s">
        <v>220</v>
      </c>
      <c r="F27" s="94" t="s">
        <v>440</v>
      </c>
      <c r="G27" s="94" t="s">
        <v>45</v>
      </c>
      <c r="H27" s="94">
        <v>15</v>
      </c>
      <c r="I27" s="73"/>
      <c r="J27" s="73"/>
      <c r="K27" s="73"/>
      <c r="L27" s="73"/>
      <c r="M27" s="73"/>
      <c r="N27" s="73"/>
      <c r="O27" s="74"/>
      <c r="P27" s="75"/>
      <c r="Q27" s="77"/>
      <c r="R27" s="77"/>
      <c r="S27" s="103"/>
      <c r="T27" s="78"/>
      <c r="U27" s="79">
        <f t="shared" si="0"/>
        <v>0</v>
      </c>
      <c r="V27" s="77"/>
      <c r="W27" s="79">
        <f t="shared" si="1"/>
        <v>0</v>
      </c>
      <c r="X27" s="79">
        <f t="shared" si="2"/>
        <v>0</v>
      </c>
      <c r="Y27" s="75"/>
      <c r="Z27" s="80"/>
      <c r="AA27" s="80"/>
      <c r="AB27" s="80"/>
      <c r="AC27" s="76"/>
      <c r="AD27" s="73"/>
      <c r="AE27" s="75"/>
      <c r="AF27" s="73"/>
      <c r="AG27" s="73"/>
      <c r="AH27" s="73"/>
      <c r="AI27" s="73"/>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row>
    <row r="28" spans="1:139" s="82" customFormat="1" ht="34.5" customHeight="1" x14ac:dyDescent="0.2">
      <c r="A28" s="94">
        <f t="shared" si="3"/>
        <v>17</v>
      </c>
      <c r="B28" s="95" t="s">
        <v>76</v>
      </c>
      <c r="C28" s="96" t="s">
        <v>75</v>
      </c>
      <c r="D28" s="97" t="s">
        <v>185</v>
      </c>
      <c r="E28" s="94" t="s">
        <v>220</v>
      </c>
      <c r="F28" s="94" t="s">
        <v>440</v>
      </c>
      <c r="G28" s="94" t="s">
        <v>45</v>
      </c>
      <c r="H28" s="94">
        <v>15</v>
      </c>
      <c r="I28" s="73"/>
      <c r="J28" s="73"/>
      <c r="K28" s="73"/>
      <c r="L28" s="73"/>
      <c r="M28" s="73"/>
      <c r="N28" s="73"/>
      <c r="O28" s="74"/>
      <c r="P28" s="75"/>
      <c r="Q28" s="77"/>
      <c r="R28" s="77"/>
      <c r="S28" s="103"/>
      <c r="T28" s="78"/>
      <c r="U28" s="79">
        <f t="shared" si="0"/>
        <v>0</v>
      </c>
      <c r="V28" s="77"/>
      <c r="W28" s="79">
        <f t="shared" si="1"/>
        <v>0</v>
      </c>
      <c r="X28" s="79">
        <f t="shared" si="2"/>
        <v>0</v>
      </c>
      <c r="Y28" s="75"/>
      <c r="Z28" s="80"/>
      <c r="AA28" s="80"/>
      <c r="AB28" s="80"/>
      <c r="AC28" s="76"/>
      <c r="AD28" s="73"/>
      <c r="AE28" s="75"/>
      <c r="AF28" s="73"/>
      <c r="AG28" s="73"/>
      <c r="AH28" s="73"/>
      <c r="AI28" s="73"/>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row>
    <row r="29" spans="1:139" s="82" customFormat="1" ht="34.5" customHeight="1" x14ac:dyDescent="0.2">
      <c r="A29" s="94">
        <f t="shared" si="3"/>
        <v>18</v>
      </c>
      <c r="B29" s="95" t="s">
        <v>77</v>
      </c>
      <c r="C29" s="96" t="s">
        <v>78</v>
      </c>
      <c r="D29" s="99" t="s">
        <v>184</v>
      </c>
      <c r="E29" s="94" t="s">
        <v>220</v>
      </c>
      <c r="F29" s="94" t="s">
        <v>440</v>
      </c>
      <c r="G29" s="94" t="s">
        <v>45</v>
      </c>
      <c r="H29" s="94">
        <v>15</v>
      </c>
      <c r="I29" s="73"/>
      <c r="J29" s="73"/>
      <c r="K29" s="73"/>
      <c r="L29" s="73"/>
      <c r="M29" s="73"/>
      <c r="N29" s="73"/>
      <c r="O29" s="74"/>
      <c r="P29" s="75"/>
      <c r="Q29" s="77"/>
      <c r="R29" s="77"/>
      <c r="S29" s="103"/>
      <c r="T29" s="78"/>
      <c r="U29" s="79">
        <f t="shared" si="0"/>
        <v>0</v>
      </c>
      <c r="V29" s="77"/>
      <c r="W29" s="79">
        <f t="shared" si="1"/>
        <v>0</v>
      </c>
      <c r="X29" s="79">
        <f t="shared" si="2"/>
        <v>0</v>
      </c>
      <c r="Y29" s="75"/>
      <c r="Z29" s="80"/>
      <c r="AA29" s="80"/>
      <c r="AB29" s="80"/>
      <c r="AC29" s="76"/>
      <c r="AD29" s="73"/>
      <c r="AE29" s="75"/>
      <c r="AF29" s="73"/>
      <c r="AG29" s="73"/>
      <c r="AH29" s="73"/>
      <c r="AI29" s="73"/>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row>
    <row r="30" spans="1:139" s="82" customFormat="1" ht="34.5" customHeight="1" x14ac:dyDescent="0.2">
      <c r="A30" s="94">
        <f t="shared" si="3"/>
        <v>19</v>
      </c>
      <c r="B30" s="95" t="s">
        <v>79</v>
      </c>
      <c r="C30" s="96" t="s">
        <v>78</v>
      </c>
      <c r="D30" s="97" t="s">
        <v>185</v>
      </c>
      <c r="E30" s="94" t="s">
        <v>220</v>
      </c>
      <c r="F30" s="94" t="s">
        <v>440</v>
      </c>
      <c r="G30" s="94" t="s">
        <v>45</v>
      </c>
      <c r="H30" s="94">
        <v>15</v>
      </c>
      <c r="I30" s="73"/>
      <c r="J30" s="73"/>
      <c r="K30" s="73"/>
      <c r="L30" s="73"/>
      <c r="M30" s="73"/>
      <c r="N30" s="73"/>
      <c r="O30" s="74"/>
      <c r="P30" s="75"/>
      <c r="Q30" s="77"/>
      <c r="R30" s="77"/>
      <c r="S30" s="103"/>
      <c r="T30" s="78"/>
      <c r="U30" s="79">
        <f t="shared" si="0"/>
        <v>0</v>
      </c>
      <c r="V30" s="77"/>
      <c r="W30" s="79">
        <f t="shared" si="1"/>
        <v>0</v>
      </c>
      <c r="X30" s="79">
        <f t="shared" si="2"/>
        <v>0</v>
      </c>
      <c r="Y30" s="75"/>
      <c r="Z30" s="80"/>
      <c r="AA30" s="80"/>
      <c r="AB30" s="80"/>
      <c r="AC30" s="76"/>
      <c r="AD30" s="73"/>
      <c r="AE30" s="75"/>
      <c r="AF30" s="73"/>
      <c r="AG30" s="73"/>
      <c r="AH30" s="73"/>
      <c r="AI30" s="73"/>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row>
    <row r="31" spans="1:139" s="82" customFormat="1" ht="34.5" customHeight="1" x14ac:dyDescent="0.2">
      <c r="A31" s="94">
        <f t="shared" si="3"/>
        <v>20</v>
      </c>
      <c r="B31" s="95" t="s">
        <v>80</v>
      </c>
      <c r="C31" s="96" t="s">
        <v>81</v>
      </c>
      <c r="D31" s="99" t="s">
        <v>186</v>
      </c>
      <c r="E31" s="94" t="s">
        <v>220</v>
      </c>
      <c r="F31" s="94" t="s">
        <v>440</v>
      </c>
      <c r="G31" s="94" t="s">
        <v>45</v>
      </c>
      <c r="H31" s="94">
        <v>10</v>
      </c>
      <c r="I31" s="73"/>
      <c r="J31" s="73"/>
      <c r="K31" s="73"/>
      <c r="L31" s="73"/>
      <c r="M31" s="73"/>
      <c r="N31" s="73"/>
      <c r="O31" s="74"/>
      <c r="P31" s="75"/>
      <c r="Q31" s="77"/>
      <c r="R31" s="77"/>
      <c r="S31" s="103"/>
      <c r="T31" s="78"/>
      <c r="U31" s="79">
        <f t="shared" si="0"/>
        <v>0</v>
      </c>
      <c r="V31" s="77"/>
      <c r="W31" s="79">
        <f t="shared" si="1"/>
        <v>0</v>
      </c>
      <c r="X31" s="79">
        <f t="shared" si="2"/>
        <v>0</v>
      </c>
      <c r="Y31" s="75"/>
      <c r="Z31" s="80"/>
      <c r="AA31" s="80"/>
      <c r="AB31" s="80"/>
      <c r="AC31" s="76"/>
      <c r="AD31" s="73"/>
      <c r="AE31" s="75"/>
      <c r="AF31" s="73"/>
      <c r="AG31" s="73"/>
      <c r="AH31" s="73"/>
      <c r="AI31" s="73"/>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row>
    <row r="32" spans="1:139" s="82" customFormat="1" ht="34.5" customHeight="1" x14ac:dyDescent="0.2">
      <c r="A32" s="94">
        <f t="shared" si="3"/>
        <v>21</v>
      </c>
      <c r="B32" s="95" t="s">
        <v>82</v>
      </c>
      <c r="C32" s="96" t="s">
        <v>83</v>
      </c>
      <c r="D32" s="99" t="s">
        <v>187</v>
      </c>
      <c r="E32" s="94" t="s">
        <v>220</v>
      </c>
      <c r="F32" s="94" t="s">
        <v>440</v>
      </c>
      <c r="G32" s="94" t="s">
        <v>45</v>
      </c>
      <c r="H32" s="94">
        <v>10</v>
      </c>
      <c r="I32" s="73"/>
      <c r="J32" s="73"/>
      <c r="K32" s="73"/>
      <c r="L32" s="73"/>
      <c r="M32" s="73"/>
      <c r="N32" s="73"/>
      <c r="O32" s="74"/>
      <c r="P32" s="75"/>
      <c r="Q32" s="77"/>
      <c r="R32" s="77"/>
      <c r="S32" s="103"/>
      <c r="T32" s="78"/>
      <c r="U32" s="79">
        <f t="shared" si="0"/>
        <v>0</v>
      </c>
      <c r="V32" s="77"/>
      <c r="W32" s="79">
        <f t="shared" si="1"/>
        <v>0</v>
      </c>
      <c r="X32" s="79">
        <f t="shared" si="2"/>
        <v>0</v>
      </c>
      <c r="Y32" s="75"/>
      <c r="Z32" s="80"/>
      <c r="AA32" s="80"/>
      <c r="AB32" s="80"/>
      <c r="AC32" s="76"/>
      <c r="AD32" s="73"/>
      <c r="AE32" s="75"/>
      <c r="AF32" s="73"/>
      <c r="AG32" s="73"/>
      <c r="AH32" s="73"/>
      <c r="AI32" s="73"/>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row>
    <row r="33" spans="1:139" s="82" customFormat="1" ht="34.5" customHeight="1" x14ac:dyDescent="0.2">
      <c r="A33" s="94">
        <f t="shared" si="3"/>
        <v>22</v>
      </c>
      <c r="B33" s="95" t="s">
        <v>84</v>
      </c>
      <c r="C33" s="96" t="s">
        <v>524</v>
      </c>
      <c r="D33" s="99" t="s">
        <v>188</v>
      </c>
      <c r="E33" s="94" t="s">
        <v>220</v>
      </c>
      <c r="F33" s="94" t="s">
        <v>440</v>
      </c>
      <c r="G33" s="94" t="s">
        <v>45</v>
      </c>
      <c r="H33" s="94">
        <v>10</v>
      </c>
      <c r="I33" s="73"/>
      <c r="J33" s="73"/>
      <c r="K33" s="73"/>
      <c r="L33" s="73"/>
      <c r="M33" s="73"/>
      <c r="N33" s="73"/>
      <c r="O33" s="74"/>
      <c r="P33" s="75"/>
      <c r="Q33" s="77"/>
      <c r="R33" s="77"/>
      <c r="S33" s="103"/>
      <c r="T33" s="78"/>
      <c r="U33" s="79">
        <f t="shared" si="0"/>
        <v>0</v>
      </c>
      <c r="V33" s="77"/>
      <c r="W33" s="79">
        <f t="shared" si="1"/>
        <v>0</v>
      </c>
      <c r="X33" s="79">
        <f t="shared" si="2"/>
        <v>0</v>
      </c>
      <c r="Y33" s="75"/>
      <c r="Z33" s="80"/>
      <c r="AA33" s="80"/>
      <c r="AB33" s="80"/>
      <c r="AC33" s="76"/>
      <c r="AD33" s="73"/>
      <c r="AE33" s="75"/>
      <c r="AF33" s="73"/>
      <c r="AG33" s="73"/>
      <c r="AH33" s="73"/>
      <c r="AI33" s="73"/>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row>
    <row r="34" spans="1:139" s="82" customFormat="1" ht="34.5" customHeight="1" x14ac:dyDescent="0.2">
      <c r="A34" s="94">
        <f t="shared" si="3"/>
        <v>23</v>
      </c>
      <c r="B34" s="95" t="s">
        <v>86</v>
      </c>
      <c r="C34" s="96" t="s">
        <v>87</v>
      </c>
      <c r="D34" s="99" t="s">
        <v>570</v>
      </c>
      <c r="E34" s="94" t="s">
        <v>220</v>
      </c>
      <c r="F34" s="94" t="s">
        <v>440</v>
      </c>
      <c r="G34" s="94" t="s">
        <v>45</v>
      </c>
      <c r="H34" s="94">
        <v>10</v>
      </c>
      <c r="I34" s="73"/>
      <c r="J34" s="73"/>
      <c r="K34" s="73"/>
      <c r="L34" s="73"/>
      <c r="M34" s="73"/>
      <c r="N34" s="73"/>
      <c r="O34" s="74"/>
      <c r="P34" s="75"/>
      <c r="Q34" s="77"/>
      <c r="R34" s="77"/>
      <c r="S34" s="103"/>
      <c r="T34" s="78"/>
      <c r="U34" s="79">
        <f t="shared" si="0"/>
        <v>0</v>
      </c>
      <c r="V34" s="77"/>
      <c r="W34" s="79">
        <f t="shared" si="1"/>
        <v>0</v>
      </c>
      <c r="X34" s="79">
        <f t="shared" si="2"/>
        <v>0</v>
      </c>
      <c r="Y34" s="75"/>
      <c r="Z34" s="80"/>
      <c r="AA34" s="80"/>
      <c r="AB34" s="80"/>
      <c r="AC34" s="76"/>
      <c r="AD34" s="73"/>
      <c r="AE34" s="75"/>
      <c r="AF34" s="73"/>
      <c r="AG34" s="73"/>
      <c r="AH34" s="73"/>
      <c r="AI34" s="73"/>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row>
    <row r="35" spans="1:139" s="82" customFormat="1" ht="34.5" customHeight="1" x14ac:dyDescent="0.2">
      <c r="A35" s="94">
        <f t="shared" si="3"/>
        <v>24</v>
      </c>
      <c r="B35" s="95" t="s">
        <v>88</v>
      </c>
      <c r="C35" s="96" t="s">
        <v>580</v>
      </c>
      <c r="D35" s="97" t="s">
        <v>581</v>
      </c>
      <c r="E35" s="94" t="s">
        <v>220</v>
      </c>
      <c r="F35" s="94" t="s">
        <v>440</v>
      </c>
      <c r="G35" s="94" t="s">
        <v>45</v>
      </c>
      <c r="H35" s="94">
        <v>6</v>
      </c>
      <c r="I35" s="73"/>
      <c r="J35" s="73"/>
      <c r="K35" s="73"/>
      <c r="L35" s="73"/>
      <c r="M35" s="73"/>
      <c r="N35" s="73"/>
      <c r="O35" s="74"/>
      <c r="P35" s="75"/>
      <c r="Q35" s="77"/>
      <c r="R35" s="77"/>
      <c r="S35" s="103"/>
      <c r="T35" s="78"/>
      <c r="U35" s="79">
        <f t="shared" si="0"/>
        <v>0</v>
      </c>
      <c r="V35" s="77"/>
      <c r="W35" s="79">
        <f t="shared" si="1"/>
        <v>0</v>
      </c>
      <c r="X35" s="79">
        <f t="shared" si="2"/>
        <v>0</v>
      </c>
      <c r="Y35" s="75"/>
      <c r="Z35" s="80"/>
      <c r="AA35" s="80"/>
      <c r="AB35" s="80"/>
      <c r="AC35" s="76"/>
      <c r="AD35" s="73"/>
      <c r="AE35" s="75"/>
      <c r="AF35" s="73"/>
      <c r="AG35" s="73"/>
      <c r="AH35" s="73"/>
      <c r="AI35" s="73"/>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row>
    <row r="36" spans="1:139" s="82" customFormat="1" ht="34.5" customHeight="1" x14ac:dyDescent="0.2">
      <c r="A36" s="94">
        <f t="shared" si="3"/>
        <v>25</v>
      </c>
      <c r="B36" s="95" t="s">
        <v>90</v>
      </c>
      <c r="C36" s="96" t="s">
        <v>585</v>
      </c>
      <c r="D36" s="97" t="s">
        <v>581</v>
      </c>
      <c r="E36" s="94" t="s">
        <v>220</v>
      </c>
      <c r="F36" s="94" t="s">
        <v>440</v>
      </c>
      <c r="G36" s="94" t="s">
        <v>45</v>
      </c>
      <c r="H36" s="94">
        <v>7</v>
      </c>
      <c r="I36" s="73"/>
      <c r="J36" s="73"/>
      <c r="K36" s="73"/>
      <c r="L36" s="73"/>
      <c r="M36" s="73"/>
      <c r="N36" s="73"/>
      <c r="O36" s="74"/>
      <c r="P36" s="75"/>
      <c r="Q36" s="77"/>
      <c r="R36" s="77"/>
      <c r="S36" s="103"/>
      <c r="T36" s="78"/>
      <c r="U36" s="79">
        <f t="shared" si="0"/>
        <v>0</v>
      </c>
      <c r="V36" s="77"/>
      <c r="W36" s="79">
        <f t="shared" si="1"/>
        <v>0</v>
      </c>
      <c r="X36" s="79">
        <f t="shared" si="2"/>
        <v>0</v>
      </c>
      <c r="Y36" s="75"/>
      <c r="Z36" s="80"/>
      <c r="AA36" s="80"/>
      <c r="AB36" s="80"/>
      <c r="AC36" s="76"/>
      <c r="AD36" s="73"/>
      <c r="AE36" s="75"/>
      <c r="AF36" s="73"/>
      <c r="AG36" s="73"/>
      <c r="AH36" s="73"/>
      <c r="AI36" s="73"/>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row>
    <row r="37" spans="1:139" s="82" customFormat="1" ht="34.5" customHeight="1" x14ac:dyDescent="0.2">
      <c r="A37" s="94">
        <f t="shared" si="3"/>
        <v>26</v>
      </c>
      <c r="B37" s="95" t="s">
        <v>91</v>
      </c>
      <c r="C37" s="96" t="s">
        <v>582</v>
      </c>
      <c r="D37" s="97" t="s">
        <v>583</v>
      </c>
      <c r="E37" s="94" t="s">
        <v>220</v>
      </c>
      <c r="F37" s="94" t="s">
        <v>440</v>
      </c>
      <c r="G37" s="94" t="s">
        <v>45</v>
      </c>
      <c r="H37" s="94">
        <v>2</v>
      </c>
      <c r="I37" s="73"/>
      <c r="J37" s="73"/>
      <c r="K37" s="73"/>
      <c r="L37" s="73"/>
      <c r="M37" s="73"/>
      <c r="N37" s="73"/>
      <c r="O37" s="74"/>
      <c r="P37" s="75"/>
      <c r="Q37" s="77"/>
      <c r="R37" s="77"/>
      <c r="S37" s="103"/>
      <c r="T37" s="78"/>
      <c r="U37" s="79">
        <f t="shared" si="0"/>
        <v>0</v>
      </c>
      <c r="V37" s="77"/>
      <c r="W37" s="79">
        <f t="shared" si="1"/>
        <v>0</v>
      </c>
      <c r="X37" s="79">
        <f t="shared" si="2"/>
        <v>0</v>
      </c>
      <c r="Y37" s="75"/>
      <c r="Z37" s="80"/>
      <c r="AA37" s="80"/>
      <c r="AB37" s="80"/>
      <c r="AC37" s="76"/>
      <c r="AD37" s="73"/>
      <c r="AE37" s="75"/>
      <c r="AF37" s="73"/>
      <c r="AG37" s="73"/>
      <c r="AH37" s="73"/>
      <c r="AI37" s="73"/>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row>
    <row r="38" spans="1:139" s="82" customFormat="1" ht="34.5" customHeight="1" x14ac:dyDescent="0.2">
      <c r="A38" s="94">
        <f t="shared" si="3"/>
        <v>27</v>
      </c>
      <c r="B38" s="95" t="s">
        <v>92</v>
      </c>
      <c r="C38" s="96" t="s">
        <v>584</v>
      </c>
      <c r="D38" s="97" t="s">
        <v>581</v>
      </c>
      <c r="E38" s="94" t="s">
        <v>220</v>
      </c>
      <c r="F38" s="94" t="s">
        <v>440</v>
      </c>
      <c r="G38" s="94" t="s">
        <v>45</v>
      </c>
      <c r="H38" s="94">
        <v>8</v>
      </c>
      <c r="I38" s="73"/>
      <c r="J38" s="73"/>
      <c r="K38" s="73"/>
      <c r="L38" s="73"/>
      <c r="M38" s="73"/>
      <c r="N38" s="73"/>
      <c r="O38" s="74"/>
      <c r="P38" s="75"/>
      <c r="Q38" s="77"/>
      <c r="R38" s="77"/>
      <c r="S38" s="103"/>
      <c r="T38" s="78"/>
      <c r="U38" s="79">
        <f t="shared" si="0"/>
        <v>0</v>
      </c>
      <c r="V38" s="77"/>
      <c r="W38" s="79">
        <f t="shared" si="1"/>
        <v>0</v>
      </c>
      <c r="X38" s="79">
        <f t="shared" si="2"/>
        <v>0</v>
      </c>
      <c r="Y38" s="75"/>
      <c r="Z38" s="80"/>
      <c r="AA38" s="80"/>
      <c r="AB38" s="80"/>
      <c r="AC38" s="76"/>
      <c r="AD38" s="73"/>
      <c r="AE38" s="75"/>
      <c r="AF38" s="73"/>
      <c r="AG38" s="73"/>
      <c r="AH38" s="73"/>
      <c r="AI38" s="73"/>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row>
    <row r="39" spans="1:139" s="82" customFormat="1" ht="34.5" customHeight="1" x14ac:dyDescent="0.2">
      <c r="A39" s="94">
        <f t="shared" si="3"/>
        <v>28</v>
      </c>
      <c r="B39" s="95" t="s">
        <v>94</v>
      </c>
      <c r="C39" s="96" t="s">
        <v>95</v>
      </c>
      <c r="D39" s="97" t="s">
        <v>174</v>
      </c>
      <c r="E39" s="94" t="s">
        <v>220</v>
      </c>
      <c r="F39" s="94" t="s">
        <v>440</v>
      </c>
      <c r="G39" s="94" t="s">
        <v>45</v>
      </c>
      <c r="H39" s="94">
        <v>15</v>
      </c>
      <c r="I39" s="73"/>
      <c r="J39" s="73"/>
      <c r="K39" s="73"/>
      <c r="L39" s="73"/>
      <c r="M39" s="73"/>
      <c r="N39" s="73"/>
      <c r="O39" s="74"/>
      <c r="P39" s="75"/>
      <c r="Q39" s="77"/>
      <c r="R39" s="77"/>
      <c r="S39" s="103"/>
      <c r="T39" s="78"/>
      <c r="U39" s="79">
        <f t="shared" si="0"/>
        <v>0</v>
      </c>
      <c r="V39" s="77"/>
      <c r="W39" s="79">
        <f t="shared" si="1"/>
        <v>0</v>
      </c>
      <c r="X39" s="79">
        <f t="shared" si="2"/>
        <v>0</v>
      </c>
      <c r="Y39" s="75"/>
      <c r="Z39" s="80"/>
      <c r="AA39" s="80"/>
      <c r="AB39" s="80"/>
      <c r="AC39" s="76"/>
      <c r="AD39" s="73"/>
      <c r="AE39" s="75"/>
      <c r="AF39" s="73"/>
      <c r="AG39" s="73"/>
      <c r="AH39" s="73"/>
      <c r="AI39" s="73"/>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row>
    <row r="40" spans="1:139" s="82" customFormat="1" ht="34.5" customHeight="1" x14ac:dyDescent="0.2">
      <c r="A40" s="94">
        <f t="shared" si="3"/>
        <v>29</v>
      </c>
      <c r="B40" s="95" t="s">
        <v>96</v>
      </c>
      <c r="C40" s="96" t="s">
        <v>97</v>
      </c>
      <c r="D40" s="97" t="s">
        <v>193</v>
      </c>
      <c r="E40" s="94" t="s">
        <v>220</v>
      </c>
      <c r="F40" s="94" t="s">
        <v>440</v>
      </c>
      <c r="G40" s="94" t="s">
        <v>45</v>
      </c>
      <c r="H40" s="94">
        <v>8</v>
      </c>
      <c r="I40" s="73"/>
      <c r="J40" s="73"/>
      <c r="K40" s="73"/>
      <c r="L40" s="73"/>
      <c r="M40" s="73"/>
      <c r="N40" s="73"/>
      <c r="O40" s="74"/>
      <c r="P40" s="75"/>
      <c r="Q40" s="77"/>
      <c r="R40" s="77"/>
      <c r="S40" s="103"/>
      <c r="T40" s="78"/>
      <c r="U40" s="79">
        <f t="shared" si="0"/>
        <v>0</v>
      </c>
      <c r="V40" s="77"/>
      <c r="W40" s="79">
        <f t="shared" si="1"/>
        <v>0</v>
      </c>
      <c r="X40" s="79">
        <f t="shared" si="2"/>
        <v>0</v>
      </c>
      <c r="Y40" s="75"/>
      <c r="Z40" s="80"/>
      <c r="AA40" s="80"/>
      <c r="AB40" s="80"/>
      <c r="AC40" s="76"/>
      <c r="AD40" s="73"/>
      <c r="AE40" s="75"/>
      <c r="AF40" s="73"/>
      <c r="AG40" s="73"/>
      <c r="AH40" s="73"/>
      <c r="AI40" s="73"/>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row>
    <row r="41" spans="1:139" s="82" customFormat="1" ht="34.5" customHeight="1" x14ac:dyDescent="0.2">
      <c r="A41" s="94">
        <f t="shared" si="3"/>
        <v>30</v>
      </c>
      <c r="B41" s="95" t="s">
        <v>98</v>
      </c>
      <c r="C41" s="96" t="s">
        <v>99</v>
      </c>
      <c r="D41" s="97" t="s">
        <v>194</v>
      </c>
      <c r="E41" s="94" t="s">
        <v>220</v>
      </c>
      <c r="F41" s="94" t="s">
        <v>440</v>
      </c>
      <c r="G41" s="94" t="s">
        <v>45</v>
      </c>
      <c r="H41" s="94">
        <v>4</v>
      </c>
      <c r="I41" s="73"/>
      <c r="J41" s="73"/>
      <c r="K41" s="73"/>
      <c r="L41" s="73"/>
      <c r="M41" s="73"/>
      <c r="N41" s="73"/>
      <c r="O41" s="74"/>
      <c r="P41" s="75"/>
      <c r="Q41" s="77"/>
      <c r="R41" s="77"/>
      <c r="S41" s="103"/>
      <c r="T41" s="78"/>
      <c r="U41" s="79">
        <f t="shared" si="0"/>
        <v>0</v>
      </c>
      <c r="V41" s="77"/>
      <c r="W41" s="79">
        <f t="shared" si="1"/>
        <v>0</v>
      </c>
      <c r="X41" s="79">
        <f t="shared" si="2"/>
        <v>0</v>
      </c>
      <c r="Y41" s="75"/>
      <c r="Z41" s="80"/>
      <c r="AA41" s="80"/>
      <c r="AB41" s="80"/>
      <c r="AC41" s="76"/>
      <c r="AD41" s="73"/>
      <c r="AE41" s="75"/>
      <c r="AF41" s="73"/>
      <c r="AG41" s="73"/>
      <c r="AH41" s="73"/>
      <c r="AI41" s="73"/>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row>
    <row r="42" spans="1:139" s="82" customFormat="1" ht="34.5" customHeight="1" x14ac:dyDescent="0.2">
      <c r="A42" s="94">
        <f t="shared" si="3"/>
        <v>31</v>
      </c>
      <c r="B42" s="95" t="s">
        <v>100</v>
      </c>
      <c r="C42" s="96" t="s">
        <v>101</v>
      </c>
      <c r="D42" s="97"/>
      <c r="E42" s="94" t="s">
        <v>220</v>
      </c>
      <c r="F42" s="94" t="s">
        <v>440</v>
      </c>
      <c r="G42" s="94" t="s">
        <v>45</v>
      </c>
      <c r="H42" s="94">
        <v>6</v>
      </c>
      <c r="I42" s="73"/>
      <c r="J42" s="73"/>
      <c r="K42" s="73"/>
      <c r="L42" s="73"/>
      <c r="M42" s="73"/>
      <c r="N42" s="73"/>
      <c r="O42" s="74"/>
      <c r="P42" s="75"/>
      <c r="Q42" s="77"/>
      <c r="R42" s="77"/>
      <c r="S42" s="103"/>
      <c r="T42" s="78"/>
      <c r="U42" s="79">
        <f t="shared" si="0"/>
        <v>0</v>
      </c>
      <c r="V42" s="77"/>
      <c r="W42" s="79">
        <f t="shared" si="1"/>
        <v>0</v>
      </c>
      <c r="X42" s="79">
        <f t="shared" si="2"/>
        <v>0</v>
      </c>
      <c r="Y42" s="75"/>
      <c r="Z42" s="80"/>
      <c r="AA42" s="80"/>
      <c r="AB42" s="80"/>
      <c r="AC42" s="76"/>
      <c r="AD42" s="73"/>
      <c r="AE42" s="75"/>
      <c r="AF42" s="73"/>
      <c r="AG42" s="73"/>
      <c r="AH42" s="73"/>
      <c r="AI42" s="73"/>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row>
    <row r="43" spans="1:139" s="82" customFormat="1" ht="34.5" customHeight="1" x14ac:dyDescent="0.2">
      <c r="A43" s="94">
        <f t="shared" si="3"/>
        <v>32</v>
      </c>
      <c r="B43" s="95" t="s">
        <v>102</v>
      </c>
      <c r="C43" s="96" t="s">
        <v>103</v>
      </c>
      <c r="D43" s="99" t="s">
        <v>195</v>
      </c>
      <c r="E43" s="94" t="s">
        <v>220</v>
      </c>
      <c r="F43" s="94" t="s">
        <v>440</v>
      </c>
      <c r="G43" s="94" t="s">
        <v>45</v>
      </c>
      <c r="H43" s="94">
        <v>14</v>
      </c>
      <c r="I43" s="73"/>
      <c r="J43" s="73"/>
      <c r="K43" s="73"/>
      <c r="L43" s="73"/>
      <c r="M43" s="73"/>
      <c r="N43" s="73"/>
      <c r="O43" s="74"/>
      <c r="P43" s="75"/>
      <c r="Q43" s="77"/>
      <c r="R43" s="77"/>
      <c r="S43" s="103"/>
      <c r="T43" s="78"/>
      <c r="U43" s="79">
        <f t="shared" si="0"/>
        <v>0</v>
      </c>
      <c r="V43" s="77"/>
      <c r="W43" s="79">
        <f t="shared" si="1"/>
        <v>0</v>
      </c>
      <c r="X43" s="79">
        <f t="shared" si="2"/>
        <v>0</v>
      </c>
      <c r="Y43" s="75"/>
      <c r="Z43" s="80"/>
      <c r="AA43" s="80"/>
      <c r="AB43" s="80"/>
      <c r="AC43" s="76"/>
      <c r="AD43" s="73"/>
      <c r="AE43" s="75"/>
      <c r="AF43" s="73"/>
      <c r="AG43" s="73"/>
      <c r="AH43" s="73"/>
      <c r="AI43" s="73"/>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row>
    <row r="44" spans="1:139" s="82" customFormat="1" ht="34.5" customHeight="1" x14ac:dyDescent="0.2">
      <c r="A44" s="94">
        <f t="shared" si="3"/>
        <v>33</v>
      </c>
      <c r="B44" s="95" t="s">
        <v>104</v>
      </c>
      <c r="C44" s="96" t="s">
        <v>105</v>
      </c>
      <c r="D44" s="99" t="s">
        <v>196</v>
      </c>
      <c r="E44" s="94" t="s">
        <v>220</v>
      </c>
      <c r="F44" s="94" t="s">
        <v>440</v>
      </c>
      <c r="G44" s="94" t="s">
        <v>45</v>
      </c>
      <c r="H44" s="94">
        <v>30</v>
      </c>
      <c r="I44" s="73"/>
      <c r="J44" s="73"/>
      <c r="K44" s="73"/>
      <c r="L44" s="73"/>
      <c r="M44" s="73"/>
      <c r="N44" s="73"/>
      <c r="O44" s="74"/>
      <c r="P44" s="75"/>
      <c r="Q44" s="77"/>
      <c r="R44" s="77"/>
      <c r="S44" s="103"/>
      <c r="T44" s="78"/>
      <c r="U44" s="79">
        <f t="shared" ref="U44:U75" si="4">R44-(T44*R44)</f>
        <v>0</v>
      </c>
      <c r="V44" s="77"/>
      <c r="W44" s="79">
        <f t="shared" ref="W44:W75" si="5">+SUM(U44:V44)</f>
        <v>0</v>
      </c>
      <c r="X44" s="79">
        <f t="shared" si="2"/>
        <v>0</v>
      </c>
      <c r="Y44" s="75"/>
      <c r="Z44" s="80"/>
      <c r="AA44" s="80"/>
      <c r="AB44" s="80"/>
      <c r="AC44" s="76"/>
      <c r="AD44" s="73"/>
      <c r="AE44" s="75"/>
      <c r="AF44" s="73"/>
      <c r="AG44" s="73"/>
      <c r="AH44" s="73"/>
      <c r="AI44" s="73"/>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row>
    <row r="45" spans="1:139" s="82" customFormat="1" ht="34.5" customHeight="1" x14ac:dyDescent="0.2">
      <c r="A45" s="94">
        <f t="shared" si="3"/>
        <v>34</v>
      </c>
      <c r="B45" s="95" t="s">
        <v>106</v>
      </c>
      <c r="C45" s="96" t="s">
        <v>107</v>
      </c>
      <c r="D45" s="99" t="s">
        <v>197</v>
      </c>
      <c r="E45" s="94" t="s">
        <v>220</v>
      </c>
      <c r="F45" s="94" t="s">
        <v>440</v>
      </c>
      <c r="G45" s="94" t="s">
        <v>45</v>
      </c>
      <c r="H45" s="94">
        <v>12</v>
      </c>
      <c r="I45" s="73"/>
      <c r="J45" s="73"/>
      <c r="K45" s="73"/>
      <c r="L45" s="73"/>
      <c r="M45" s="73"/>
      <c r="N45" s="73"/>
      <c r="O45" s="74"/>
      <c r="P45" s="75"/>
      <c r="Q45" s="77"/>
      <c r="R45" s="77"/>
      <c r="S45" s="103"/>
      <c r="T45" s="78"/>
      <c r="U45" s="79">
        <f t="shared" si="4"/>
        <v>0</v>
      </c>
      <c r="V45" s="77"/>
      <c r="W45" s="79">
        <f t="shared" si="5"/>
        <v>0</v>
      </c>
      <c r="X45" s="79">
        <f t="shared" si="2"/>
        <v>0</v>
      </c>
      <c r="Y45" s="75"/>
      <c r="Z45" s="80"/>
      <c r="AA45" s="80"/>
      <c r="AB45" s="80"/>
      <c r="AC45" s="76"/>
      <c r="AD45" s="73"/>
      <c r="AE45" s="75"/>
      <c r="AF45" s="73"/>
      <c r="AG45" s="73"/>
      <c r="AH45" s="73"/>
      <c r="AI45" s="73"/>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row>
    <row r="46" spans="1:139" s="82" customFormat="1" ht="34.5" customHeight="1" x14ac:dyDescent="0.2">
      <c r="A46" s="94">
        <f t="shared" si="3"/>
        <v>35</v>
      </c>
      <c r="B46" s="95" t="s">
        <v>108</v>
      </c>
      <c r="C46" s="96" t="s">
        <v>109</v>
      </c>
      <c r="D46" s="99" t="s">
        <v>198</v>
      </c>
      <c r="E46" s="94" t="s">
        <v>220</v>
      </c>
      <c r="F46" s="94" t="s">
        <v>440</v>
      </c>
      <c r="G46" s="94" t="s">
        <v>45</v>
      </c>
      <c r="H46" s="94">
        <v>14</v>
      </c>
      <c r="I46" s="73"/>
      <c r="J46" s="73"/>
      <c r="K46" s="73"/>
      <c r="L46" s="73"/>
      <c r="M46" s="73"/>
      <c r="N46" s="73"/>
      <c r="O46" s="74"/>
      <c r="P46" s="75"/>
      <c r="Q46" s="77"/>
      <c r="R46" s="77"/>
      <c r="S46" s="103"/>
      <c r="T46" s="78"/>
      <c r="U46" s="79">
        <f t="shared" si="4"/>
        <v>0</v>
      </c>
      <c r="V46" s="77"/>
      <c r="W46" s="79">
        <f t="shared" si="5"/>
        <v>0</v>
      </c>
      <c r="X46" s="79">
        <f t="shared" si="2"/>
        <v>0</v>
      </c>
      <c r="Y46" s="75"/>
      <c r="Z46" s="80"/>
      <c r="AA46" s="80"/>
      <c r="AB46" s="80"/>
      <c r="AC46" s="76"/>
      <c r="AD46" s="73"/>
      <c r="AE46" s="75"/>
      <c r="AF46" s="73"/>
      <c r="AG46" s="73"/>
      <c r="AH46" s="73"/>
      <c r="AI46" s="73"/>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row>
    <row r="47" spans="1:139" s="82" customFormat="1" ht="34.5" customHeight="1" x14ac:dyDescent="0.2">
      <c r="A47" s="94">
        <f t="shared" si="3"/>
        <v>36</v>
      </c>
      <c r="B47" s="95" t="s">
        <v>110</v>
      </c>
      <c r="C47" s="96" t="s">
        <v>111</v>
      </c>
      <c r="D47" s="97" t="s">
        <v>199</v>
      </c>
      <c r="E47" s="94" t="s">
        <v>220</v>
      </c>
      <c r="F47" s="94" t="s">
        <v>440</v>
      </c>
      <c r="G47" s="94" t="s">
        <v>45</v>
      </c>
      <c r="H47" s="94">
        <v>10</v>
      </c>
      <c r="I47" s="73"/>
      <c r="J47" s="73"/>
      <c r="K47" s="73"/>
      <c r="L47" s="73"/>
      <c r="M47" s="73"/>
      <c r="N47" s="73"/>
      <c r="O47" s="74"/>
      <c r="P47" s="75"/>
      <c r="Q47" s="77"/>
      <c r="R47" s="77"/>
      <c r="S47" s="103"/>
      <c r="T47" s="78"/>
      <c r="U47" s="79">
        <f t="shared" si="4"/>
        <v>0</v>
      </c>
      <c r="V47" s="77"/>
      <c r="W47" s="79">
        <f t="shared" si="5"/>
        <v>0</v>
      </c>
      <c r="X47" s="79">
        <f t="shared" si="2"/>
        <v>0</v>
      </c>
      <c r="Y47" s="75"/>
      <c r="Z47" s="80"/>
      <c r="AA47" s="80"/>
      <c r="AB47" s="80"/>
      <c r="AC47" s="76"/>
      <c r="AD47" s="73"/>
      <c r="AE47" s="75"/>
      <c r="AF47" s="73"/>
      <c r="AG47" s="73"/>
      <c r="AH47" s="73"/>
      <c r="AI47" s="73"/>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row>
    <row r="48" spans="1:139" s="82" customFormat="1" ht="34.5" customHeight="1" x14ac:dyDescent="0.2">
      <c r="A48" s="94">
        <f t="shared" si="3"/>
        <v>37</v>
      </c>
      <c r="B48" s="95" t="s">
        <v>112</v>
      </c>
      <c r="C48" s="96" t="s">
        <v>525</v>
      </c>
      <c r="D48" s="97" t="s">
        <v>200</v>
      </c>
      <c r="E48" s="94" t="s">
        <v>220</v>
      </c>
      <c r="F48" s="94" t="s">
        <v>440</v>
      </c>
      <c r="G48" s="94" t="s">
        <v>45</v>
      </c>
      <c r="H48" s="94">
        <v>2</v>
      </c>
      <c r="I48" s="73"/>
      <c r="J48" s="73"/>
      <c r="K48" s="73"/>
      <c r="L48" s="73"/>
      <c r="M48" s="73"/>
      <c r="N48" s="73"/>
      <c r="O48" s="74"/>
      <c r="P48" s="75"/>
      <c r="Q48" s="77"/>
      <c r="R48" s="77"/>
      <c r="S48" s="103"/>
      <c r="T48" s="78"/>
      <c r="U48" s="79">
        <f t="shared" si="4"/>
        <v>0</v>
      </c>
      <c r="V48" s="77"/>
      <c r="W48" s="79">
        <f t="shared" si="5"/>
        <v>0</v>
      </c>
      <c r="X48" s="79">
        <f t="shared" si="2"/>
        <v>0</v>
      </c>
      <c r="Y48" s="75"/>
      <c r="Z48" s="80"/>
      <c r="AA48" s="80"/>
      <c r="AB48" s="80"/>
      <c r="AC48" s="76"/>
      <c r="AD48" s="73"/>
      <c r="AE48" s="75"/>
      <c r="AF48" s="73"/>
      <c r="AG48" s="73"/>
      <c r="AH48" s="73"/>
      <c r="AI48" s="73"/>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row>
    <row r="49" spans="1:139" s="82" customFormat="1" ht="34.5" customHeight="1" x14ac:dyDescent="0.2">
      <c r="A49" s="94">
        <f>+A48+1</f>
        <v>38</v>
      </c>
      <c r="B49" s="95" t="s">
        <v>114</v>
      </c>
      <c r="C49" s="96" t="s">
        <v>526</v>
      </c>
      <c r="D49" s="99" t="s">
        <v>586</v>
      </c>
      <c r="E49" s="94" t="s">
        <v>220</v>
      </c>
      <c r="F49" s="94" t="s">
        <v>440</v>
      </c>
      <c r="G49" s="94" t="s">
        <v>45</v>
      </c>
      <c r="H49" s="94">
        <v>10</v>
      </c>
      <c r="I49" s="73"/>
      <c r="J49" s="73"/>
      <c r="K49" s="73"/>
      <c r="L49" s="73"/>
      <c r="M49" s="73"/>
      <c r="N49" s="73"/>
      <c r="O49" s="74"/>
      <c r="P49" s="75"/>
      <c r="Q49" s="77"/>
      <c r="R49" s="77"/>
      <c r="S49" s="103"/>
      <c r="T49" s="78"/>
      <c r="U49" s="79">
        <f t="shared" si="4"/>
        <v>0</v>
      </c>
      <c r="V49" s="77"/>
      <c r="W49" s="79">
        <f t="shared" si="5"/>
        <v>0</v>
      </c>
      <c r="X49" s="79">
        <f t="shared" si="2"/>
        <v>0</v>
      </c>
      <c r="Y49" s="75"/>
      <c r="Z49" s="80"/>
      <c r="AA49" s="80"/>
      <c r="AB49" s="80"/>
      <c r="AC49" s="76"/>
      <c r="AD49" s="73"/>
      <c r="AE49" s="75"/>
      <c r="AF49" s="73"/>
      <c r="AG49" s="73"/>
      <c r="AH49" s="73"/>
      <c r="AI49" s="73"/>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row>
    <row r="50" spans="1:139" s="82" customFormat="1" ht="34.5" customHeight="1" x14ac:dyDescent="0.2">
      <c r="A50" s="94">
        <f t="shared" si="3"/>
        <v>39</v>
      </c>
      <c r="B50" s="95" t="s">
        <v>116</v>
      </c>
      <c r="C50" s="96" t="s">
        <v>117</v>
      </c>
      <c r="D50" s="99" t="s">
        <v>202</v>
      </c>
      <c r="E50" s="94" t="s">
        <v>220</v>
      </c>
      <c r="F50" s="94" t="s">
        <v>440</v>
      </c>
      <c r="G50" s="94" t="s">
        <v>45</v>
      </c>
      <c r="H50" s="94">
        <v>20</v>
      </c>
      <c r="I50" s="73"/>
      <c r="J50" s="73"/>
      <c r="K50" s="73"/>
      <c r="L50" s="73"/>
      <c r="M50" s="73"/>
      <c r="N50" s="73"/>
      <c r="O50" s="74"/>
      <c r="P50" s="75"/>
      <c r="Q50" s="77"/>
      <c r="R50" s="77"/>
      <c r="S50" s="103"/>
      <c r="T50" s="78"/>
      <c r="U50" s="79">
        <f t="shared" si="4"/>
        <v>0</v>
      </c>
      <c r="V50" s="77"/>
      <c r="W50" s="79">
        <f t="shared" si="5"/>
        <v>0</v>
      </c>
      <c r="X50" s="79">
        <f t="shared" si="2"/>
        <v>0</v>
      </c>
      <c r="Y50" s="75"/>
      <c r="Z50" s="80"/>
      <c r="AA50" s="80"/>
      <c r="AB50" s="80"/>
      <c r="AC50" s="76"/>
      <c r="AD50" s="73"/>
      <c r="AE50" s="75"/>
      <c r="AF50" s="73"/>
      <c r="AG50" s="73"/>
      <c r="AH50" s="73"/>
      <c r="AI50" s="73"/>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row>
    <row r="51" spans="1:139" s="82" customFormat="1" ht="34.5" customHeight="1" x14ac:dyDescent="0.2">
      <c r="A51" s="94">
        <f t="shared" si="3"/>
        <v>40</v>
      </c>
      <c r="B51" s="95" t="s">
        <v>118</v>
      </c>
      <c r="C51" s="96" t="s">
        <v>119</v>
      </c>
      <c r="D51" s="99" t="s">
        <v>527</v>
      </c>
      <c r="E51" s="94" t="s">
        <v>220</v>
      </c>
      <c r="F51" s="94" t="s">
        <v>440</v>
      </c>
      <c r="G51" s="94" t="s">
        <v>45</v>
      </c>
      <c r="H51" s="94">
        <v>22</v>
      </c>
      <c r="I51" s="73"/>
      <c r="J51" s="73"/>
      <c r="K51" s="73"/>
      <c r="L51" s="73"/>
      <c r="M51" s="73"/>
      <c r="N51" s="73"/>
      <c r="O51" s="74"/>
      <c r="P51" s="75"/>
      <c r="Q51" s="77"/>
      <c r="R51" s="77"/>
      <c r="S51" s="103"/>
      <c r="T51" s="78"/>
      <c r="U51" s="79">
        <f t="shared" si="4"/>
        <v>0</v>
      </c>
      <c r="V51" s="77"/>
      <c r="W51" s="79">
        <f t="shared" si="5"/>
        <v>0</v>
      </c>
      <c r="X51" s="79">
        <f t="shared" si="2"/>
        <v>0</v>
      </c>
      <c r="Y51" s="75"/>
      <c r="Z51" s="80"/>
      <c r="AA51" s="80"/>
      <c r="AB51" s="80"/>
      <c r="AC51" s="76"/>
      <c r="AD51" s="73"/>
      <c r="AE51" s="75"/>
      <c r="AF51" s="73"/>
      <c r="AG51" s="73"/>
      <c r="AH51" s="73"/>
      <c r="AI51" s="73"/>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row>
    <row r="52" spans="1:139" s="82" customFormat="1" ht="34.5" customHeight="1" x14ac:dyDescent="0.2">
      <c r="A52" s="94">
        <f t="shared" si="3"/>
        <v>41</v>
      </c>
      <c r="B52" s="95" t="s">
        <v>120</v>
      </c>
      <c r="C52" s="96" t="s">
        <v>121</v>
      </c>
      <c r="D52" s="97" t="s">
        <v>202</v>
      </c>
      <c r="E52" s="94" t="s">
        <v>220</v>
      </c>
      <c r="F52" s="94" t="s">
        <v>440</v>
      </c>
      <c r="G52" s="94" t="s">
        <v>45</v>
      </c>
      <c r="H52" s="94">
        <v>40</v>
      </c>
      <c r="I52" s="73"/>
      <c r="J52" s="73"/>
      <c r="K52" s="73"/>
      <c r="L52" s="73"/>
      <c r="M52" s="73"/>
      <c r="N52" s="73"/>
      <c r="O52" s="74"/>
      <c r="P52" s="75"/>
      <c r="Q52" s="77"/>
      <c r="R52" s="77"/>
      <c r="S52" s="103"/>
      <c r="T52" s="78"/>
      <c r="U52" s="79">
        <f t="shared" si="4"/>
        <v>0</v>
      </c>
      <c r="V52" s="77"/>
      <c r="W52" s="79">
        <f t="shared" si="5"/>
        <v>0</v>
      </c>
      <c r="X52" s="79">
        <f t="shared" si="2"/>
        <v>0</v>
      </c>
      <c r="Y52" s="75"/>
      <c r="Z52" s="80"/>
      <c r="AA52" s="80"/>
      <c r="AB52" s="80"/>
      <c r="AC52" s="76"/>
      <c r="AD52" s="73"/>
      <c r="AE52" s="75"/>
      <c r="AF52" s="73"/>
      <c r="AG52" s="73"/>
      <c r="AH52" s="73"/>
      <c r="AI52" s="73"/>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row>
    <row r="53" spans="1:139" s="82" customFormat="1" ht="34.5" customHeight="1" x14ac:dyDescent="0.2">
      <c r="A53" s="94">
        <f t="shared" si="3"/>
        <v>42</v>
      </c>
      <c r="B53" s="95" t="s">
        <v>122</v>
      </c>
      <c r="C53" s="96" t="s">
        <v>123</v>
      </c>
      <c r="D53" s="97" t="s">
        <v>204</v>
      </c>
      <c r="E53" s="94" t="s">
        <v>220</v>
      </c>
      <c r="F53" s="94" t="s">
        <v>440</v>
      </c>
      <c r="G53" s="94" t="s">
        <v>45</v>
      </c>
      <c r="H53" s="94">
        <v>8</v>
      </c>
      <c r="I53" s="73"/>
      <c r="J53" s="73"/>
      <c r="K53" s="73"/>
      <c r="L53" s="73"/>
      <c r="M53" s="73"/>
      <c r="N53" s="73"/>
      <c r="O53" s="74"/>
      <c r="P53" s="75"/>
      <c r="Q53" s="77"/>
      <c r="R53" s="77"/>
      <c r="S53" s="103"/>
      <c r="T53" s="78"/>
      <c r="U53" s="79">
        <f t="shared" si="4"/>
        <v>0</v>
      </c>
      <c r="V53" s="77"/>
      <c r="W53" s="79">
        <f t="shared" si="5"/>
        <v>0</v>
      </c>
      <c r="X53" s="79">
        <f t="shared" si="2"/>
        <v>0</v>
      </c>
      <c r="Y53" s="75"/>
      <c r="Z53" s="80"/>
      <c r="AA53" s="80"/>
      <c r="AB53" s="80"/>
      <c r="AC53" s="76"/>
      <c r="AD53" s="73"/>
      <c r="AE53" s="75"/>
      <c r="AF53" s="73"/>
      <c r="AG53" s="73"/>
      <c r="AH53" s="73"/>
      <c r="AI53" s="73"/>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row>
    <row r="54" spans="1:139" s="82" customFormat="1" ht="34.5" customHeight="1" x14ac:dyDescent="0.2">
      <c r="A54" s="94">
        <f t="shared" si="3"/>
        <v>43</v>
      </c>
      <c r="B54" s="95" t="s">
        <v>124</v>
      </c>
      <c r="C54" s="96" t="s">
        <v>529</v>
      </c>
      <c r="D54" s="97" t="s">
        <v>528</v>
      </c>
      <c r="E54" s="94" t="s">
        <v>220</v>
      </c>
      <c r="F54" s="94" t="s">
        <v>440</v>
      </c>
      <c r="G54" s="94" t="s">
        <v>45</v>
      </c>
      <c r="H54" s="94">
        <v>2</v>
      </c>
      <c r="I54" s="73"/>
      <c r="J54" s="73"/>
      <c r="K54" s="73"/>
      <c r="L54" s="73"/>
      <c r="M54" s="73"/>
      <c r="N54" s="73"/>
      <c r="O54" s="74"/>
      <c r="P54" s="75"/>
      <c r="Q54" s="77"/>
      <c r="R54" s="77"/>
      <c r="S54" s="103"/>
      <c r="T54" s="78"/>
      <c r="U54" s="79">
        <f t="shared" si="4"/>
        <v>0</v>
      </c>
      <c r="V54" s="77"/>
      <c r="W54" s="79">
        <f t="shared" si="5"/>
        <v>0</v>
      </c>
      <c r="X54" s="79">
        <f t="shared" si="2"/>
        <v>0</v>
      </c>
      <c r="Y54" s="75"/>
      <c r="Z54" s="80"/>
      <c r="AA54" s="80"/>
      <c r="AB54" s="80"/>
      <c r="AC54" s="76"/>
      <c r="AD54" s="73"/>
      <c r="AE54" s="75"/>
      <c r="AF54" s="73"/>
      <c r="AG54" s="73"/>
      <c r="AH54" s="73"/>
      <c r="AI54" s="73"/>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row>
    <row r="55" spans="1:139" s="82" customFormat="1" ht="34.5" customHeight="1" x14ac:dyDescent="0.2">
      <c r="A55" s="94">
        <f t="shared" si="3"/>
        <v>44</v>
      </c>
      <c r="B55" s="95" t="s">
        <v>126</v>
      </c>
      <c r="C55" s="96" t="s">
        <v>127</v>
      </c>
      <c r="D55" s="97" t="s">
        <v>530</v>
      </c>
      <c r="E55" s="94" t="s">
        <v>220</v>
      </c>
      <c r="F55" s="94" t="s">
        <v>440</v>
      </c>
      <c r="G55" s="94" t="s">
        <v>45</v>
      </c>
      <c r="H55" s="94">
        <v>6</v>
      </c>
      <c r="I55" s="73"/>
      <c r="J55" s="73"/>
      <c r="K55" s="73"/>
      <c r="L55" s="73"/>
      <c r="M55" s="73"/>
      <c r="N55" s="73"/>
      <c r="O55" s="74"/>
      <c r="P55" s="75"/>
      <c r="Q55" s="77"/>
      <c r="R55" s="77"/>
      <c r="S55" s="103"/>
      <c r="T55" s="78"/>
      <c r="U55" s="79">
        <f t="shared" si="4"/>
        <v>0</v>
      </c>
      <c r="V55" s="77"/>
      <c r="W55" s="79">
        <f t="shared" si="5"/>
        <v>0</v>
      </c>
      <c r="X55" s="79">
        <f t="shared" si="2"/>
        <v>0</v>
      </c>
      <c r="Y55" s="75"/>
      <c r="Z55" s="80"/>
      <c r="AA55" s="80"/>
      <c r="AB55" s="80"/>
      <c r="AC55" s="76"/>
      <c r="AD55" s="73"/>
      <c r="AE55" s="75"/>
      <c r="AF55" s="73"/>
      <c r="AG55" s="73"/>
      <c r="AH55" s="73"/>
      <c r="AI55" s="73"/>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row>
    <row r="56" spans="1:139" s="82" customFormat="1" ht="34.5" customHeight="1" x14ac:dyDescent="0.2">
      <c r="A56" s="94">
        <f t="shared" si="3"/>
        <v>45</v>
      </c>
      <c r="B56" s="95" t="s">
        <v>128</v>
      </c>
      <c r="C56" s="96" t="s">
        <v>129</v>
      </c>
      <c r="D56" s="99" t="s">
        <v>586</v>
      </c>
      <c r="E56" s="94" t="s">
        <v>220</v>
      </c>
      <c r="F56" s="94" t="s">
        <v>440</v>
      </c>
      <c r="G56" s="94" t="s">
        <v>45</v>
      </c>
      <c r="H56" s="94">
        <v>10</v>
      </c>
      <c r="I56" s="73"/>
      <c r="J56" s="73"/>
      <c r="K56" s="73"/>
      <c r="L56" s="73"/>
      <c r="M56" s="73"/>
      <c r="N56" s="73"/>
      <c r="O56" s="74"/>
      <c r="P56" s="75"/>
      <c r="Q56" s="77"/>
      <c r="R56" s="77"/>
      <c r="S56" s="103"/>
      <c r="T56" s="78"/>
      <c r="U56" s="79">
        <f t="shared" si="4"/>
        <v>0</v>
      </c>
      <c r="V56" s="77"/>
      <c r="W56" s="79">
        <f t="shared" si="5"/>
        <v>0</v>
      </c>
      <c r="X56" s="79">
        <f t="shared" si="2"/>
        <v>0</v>
      </c>
      <c r="Y56" s="75"/>
      <c r="Z56" s="80"/>
      <c r="AA56" s="80"/>
      <c r="AB56" s="80"/>
      <c r="AC56" s="76"/>
      <c r="AD56" s="73"/>
      <c r="AE56" s="75"/>
      <c r="AF56" s="73"/>
      <c r="AG56" s="73"/>
      <c r="AH56" s="73"/>
      <c r="AI56" s="73"/>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row>
    <row r="57" spans="1:139" s="82" customFormat="1" ht="34.5" customHeight="1" x14ac:dyDescent="0.2">
      <c r="A57" s="94">
        <f t="shared" si="3"/>
        <v>46</v>
      </c>
      <c r="B57" s="95" t="s">
        <v>130</v>
      </c>
      <c r="C57" s="96" t="s">
        <v>131</v>
      </c>
      <c r="D57" s="99" t="s">
        <v>202</v>
      </c>
      <c r="E57" s="94" t="s">
        <v>220</v>
      </c>
      <c r="F57" s="94" t="s">
        <v>440</v>
      </c>
      <c r="G57" s="94" t="s">
        <v>45</v>
      </c>
      <c r="H57" s="94">
        <v>6</v>
      </c>
      <c r="I57" s="73"/>
      <c r="J57" s="73"/>
      <c r="K57" s="73"/>
      <c r="L57" s="73"/>
      <c r="M57" s="73"/>
      <c r="N57" s="73"/>
      <c r="O57" s="74"/>
      <c r="P57" s="75"/>
      <c r="Q57" s="77"/>
      <c r="R57" s="77"/>
      <c r="S57" s="103"/>
      <c r="T57" s="78"/>
      <c r="U57" s="79">
        <f t="shared" si="4"/>
        <v>0</v>
      </c>
      <c r="V57" s="77"/>
      <c r="W57" s="79">
        <f t="shared" si="5"/>
        <v>0</v>
      </c>
      <c r="X57" s="79">
        <f t="shared" si="2"/>
        <v>0</v>
      </c>
      <c r="Y57" s="75"/>
      <c r="Z57" s="80"/>
      <c r="AA57" s="80"/>
      <c r="AB57" s="80"/>
      <c r="AC57" s="76"/>
      <c r="AD57" s="73"/>
      <c r="AE57" s="75"/>
      <c r="AF57" s="73"/>
      <c r="AG57" s="73"/>
      <c r="AH57" s="73"/>
      <c r="AI57" s="73"/>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row>
    <row r="58" spans="1:139" s="82" customFormat="1" ht="34.5" customHeight="1" x14ac:dyDescent="0.2">
      <c r="A58" s="94">
        <f t="shared" si="3"/>
        <v>47</v>
      </c>
      <c r="B58" s="95" t="s">
        <v>132</v>
      </c>
      <c r="C58" s="96" t="s">
        <v>133</v>
      </c>
      <c r="D58" s="97" t="s">
        <v>570</v>
      </c>
      <c r="E58" s="94" t="s">
        <v>220</v>
      </c>
      <c r="F58" s="94" t="s">
        <v>440</v>
      </c>
      <c r="G58" s="94" t="s">
        <v>45</v>
      </c>
      <c r="H58" s="94">
        <v>4</v>
      </c>
      <c r="I58" s="73"/>
      <c r="J58" s="73"/>
      <c r="K58" s="73"/>
      <c r="L58" s="73"/>
      <c r="M58" s="73"/>
      <c r="N58" s="73"/>
      <c r="O58" s="74"/>
      <c r="P58" s="75"/>
      <c r="Q58" s="77"/>
      <c r="R58" s="77"/>
      <c r="S58" s="103"/>
      <c r="T58" s="78"/>
      <c r="U58" s="79">
        <f t="shared" si="4"/>
        <v>0</v>
      </c>
      <c r="V58" s="77"/>
      <c r="W58" s="79">
        <f t="shared" si="5"/>
        <v>0</v>
      </c>
      <c r="X58" s="79">
        <f t="shared" si="2"/>
        <v>0</v>
      </c>
      <c r="Y58" s="75"/>
      <c r="Z58" s="80"/>
      <c r="AA58" s="80"/>
      <c r="AB58" s="80"/>
      <c r="AC58" s="76"/>
      <c r="AD58" s="73"/>
      <c r="AE58" s="75"/>
      <c r="AF58" s="73"/>
      <c r="AG58" s="73"/>
      <c r="AH58" s="73"/>
      <c r="AI58" s="73"/>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row>
    <row r="59" spans="1:139" s="82" customFormat="1" ht="34.5" customHeight="1" x14ac:dyDescent="0.2">
      <c r="A59" s="94">
        <f t="shared" si="3"/>
        <v>48</v>
      </c>
      <c r="B59" s="95" t="s">
        <v>134</v>
      </c>
      <c r="C59" s="96" t="s">
        <v>135</v>
      </c>
      <c r="D59" s="97" t="s">
        <v>570</v>
      </c>
      <c r="E59" s="94" t="s">
        <v>220</v>
      </c>
      <c r="F59" s="94" t="s">
        <v>440</v>
      </c>
      <c r="G59" s="94" t="s">
        <v>45</v>
      </c>
      <c r="H59" s="94">
        <v>4</v>
      </c>
      <c r="I59" s="73"/>
      <c r="J59" s="73"/>
      <c r="K59" s="73"/>
      <c r="L59" s="73"/>
      <c r="M59" s="73"/>
      <c r="N59" s="73"/>
      <c r="O59" s="74"/>
      <c r="P59" s="75"/>
      <c r="Q59" s="77"/>
      <c r="R59" s="77"/>
      <c r="S59" s="103"/>
      <c r="T59" s="78"/>
      <c r="U59" s="79">
        <f t="shared" si="4"/>
        <v>0</v>
      </c>
      <c r="V59" s="77"/>
      <c r="W59" s="79">
        <f t="shared" si="5"/>
        <v>0</v>
      </c>
      <c r="X59" s="79">
        <f t="shared" si="2"/>
        <v>0</v>
      </c>
      <c r="Y59" s="75"/>
      <c r="Z59" s="80"/>
      <c r="AA59" s="80"/>
      <c r="AB59" s="80"/>
      <c r="AC59" s="76"/>
      <c r="AD59" s="73"/>
      <c r="AE59" s="75"/>
      <c r="AF59" s="73"/>
      <c r="AG59" s="73"/>
      <c r="AH59" s="73"/>
      <c r="AI59" s="73"/>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row>
    <row r="60" spans="1:139" s="82" customFormat="1" ht="34.5" customHeight="1" x14ac:dyDescent="0.2">
      <c r="A60" s="94">
        <f t="shared" si="3"/>
        <v>49</v>
      </c>
      <c r="B60" s="95" t="s">
        <v>136</v>
      </c>
      <c r="C60" s="96" t="s">
        <v>137</v>
      </c>
      <c r="D60" s="97" t="s">
        <v>570</v>
      </c>
      <c r="E60" s="94" t="s">
        <v>220</v>
      </c>
      <c r="F60" s="94" t="s">
        <v>440</v>
      </c>
      <c r="G60" s="94" t="s">
        <v>45</v>
      </c>
      <c r="H60" s="94">
        <v>4</v>
      </c>
      <c r="I60" s="73"/>
      <c r="J60" s="73"/>
      <c r="K60" s="73"/>
      <c r="L60" s="73"/>
      <c r="M60" s="73"/>
      <c r="N60" s="73"/>
      <c r="O60" s="74"/>
      <c r="P60" s="75"/>
      <c r="Q60" s="77"/>
      <c r="R60" s="77"/>
      <c r="S60" s="103"/>
      <c r="T60" s="78"/>
      <c r="U60" s="79">
        <f t="shared" si="4"/>
        <v>0</v>
      </c>
      <c r="V60" s="77"/>
      <c r="W60" s="79">
        <f t="shared" si="5"/>
        <v>0</v>
      </c>
      <c r="X60" s="79">
        <f t="shared" si="2"/>
        <v>0</v>
      </c>
      <c r="Y60" s="75"/>
      <c r="Z60" s="80"/>
      <c r="AA60" s="80"/>
      <c r="AB60" s="80"/>
      <c r="AC60" s="76"/>
      <c r="AD60" s="73"/>
      <c r="AE60" s="75"/>
      <c r="AF60" s="73"/>
      <c r="AG60" s="73"/>
      <c r="AH60" s="73"/>
      <c r="AI60" s="73"/>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row>
    <row r="61" spans="1:139" s="82" customFormat="1" ht="34.5" customHeight="1" x14ac:dyDescent="0.2">
      <c r="A61" s="94">
        <f t="shared" si="3"/>
        <v>50</v>
      </c>
      <c r="B61" s="95" t="s">
        <v>138</v>
      </c>
      <c r="C61" s="96" t="s">
        <v>139</v>
      </c>
      <c r="D61" s="97" t="s">
        <v>570</v>
      </c>
      <c r="E61" s="94" t="s">
        <v>220</v>
      </c>
      <c r="F61" s="94" t="s">
        <v>440</v>
      </c>
      <c r="G61" s="94" t="s">
        <v>45</v>
      </c>
      <c r="H61" s="94">
        <v>4</v>
      </c>
      <c r="I61" s="73"/>
      <c r="J61" s="73"/>
      <c r="K61" s="73"/>
      <c r="L61" s="73"/>
      <c r="M61" s="73"/>
      <c r="N61" s="73"/>
      <c r="O61" s="74"/>
      <c r="P61" s="75"/>
      <c r="Q61" s="77"/>
      <c r="R61" s="77"/>
      <c r="S61" s="103"/>
      <c r="T61" s="78"/>
      <c r="U61" s="79">
        <f t="shared" si="4"/>
        <v>0</v>
      </c>
      <c r="V61" s="77"/>
      <c r="W61" s="79">
        <f t="shared" si="5"/>
        <v>0</v>
      </c>
      <c r="X61" s="79">
        <f t="shared" si="2"/>
        <v>0</v>
      </c>
      <c r="Y61" s="75"/>
      <c r="Z61" s="80"/>
      <c r="AA61" s="80"/>
      <c r="AB61" s="80"/>
      <c r="AC61" s="76"/>
      <c r="AD61" s="73"/>
      <c r="AE61" s="75"/>
      <c r="AF61" s="73"/>
      <c r="AG61" s="73"/>
      <c r="AH61" s="73"/>
      <c r="AI61" s="73"/>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row>
    <row r="62" spans="1:139" s="82" customFormat="1" ht="34.5" customHeight="1" x14ac:dyDescent="0.2">
      <c r="A62" s="94">
        <f t="shared" si="3"/>
        <v>51</v>
      </c>
      <c r="B62" s="95" t="s">
        <v>140</v>
      </c>
      <c r="C62" s="96" t="s">
        <v>517</v>
      </c>
      <c r="D62" s="99" t="s">
        <v>207</v>
      </c>
      <c r="E62" s="94" t="s">
        <v>220</v>
      </c>
      <c r="F62" s="94" t="s">
        <v>440</v>
      </c>
      <c r="G62" s="94" t="s">
        <v>45</v>
      </c>
      <c r="H62" s="94">
        <v>20</v>
      </c>
      <c r="I62" s="73"/>
      <c r="J62" s="73"/>
      <c r="K62" s="73"/>
      <c r="L62" s="73"/>
      <c r="M62" s="73"/>
      <c r="N62" s="73"/>
      <c r="O62" s="74"/>
      <c r="P62" s="75"/>
      <c r="Q62" s="77"/>
      <c r="R62" s="77"/>
      <c r="S62" s="103"/>
      <c r="T62" s="78"/>
      <c r="U62" s="79">
        <f t="shared" si="4"/>
        <v>0</v>
      </c>
      <c r="V62" s="77"/>
      <c r="W62" s="79">
        <f t="shared" si="5"/>
        <v>0</v>
      </c>
      <c r="X62" s="79">
        <f t="shared" si="2"/>
        <v>0</v>
      </c>
      <c r="Y62" s="75"/>
      <c r="Z62" s="80"/>
      <c r="AA62" s="80"/>
      <c r="AB62" s="80"/>
      <c r="AC62" s="76"/>
      <c r="AD62" s="73"/>
      <c r="AE62" s="75"/>
      <c r="AF62" s="73"/>
      <c r="AG62" s="73"/>
      <c r="AH62" s="73"/>
      <c r="AI62" s="73"/>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row>
    <row r="63" spans="1:139" s="82" customFormat="1" ht="34.5" customHeight="1" x14ac:dyDescent="0.2">
      <c r="A63" s="94">
        <f t="shared" si="3"/>
        <v>52</v>
      </c>
      <c r="B63" s="95" t="s">
        <v>142</v>
      </c>
      <c r="C63" s="96" t="s">
        <v>143</v>
      </c>
      <c r="D63" s="97" t="s">
        <v>208</v>
      </c>
      <c r="E63" s="94" t="s">
        <v>220</v>
      </c>
      <c r="F63" s="94" t="s">
        <v>440</v>
      </c>
      <c r="G63" s="94" t="s">
        <v>45</v>
      </c>
      <c r="H63" s="94">
        <v>4</v>
      </c>
      <c r="I63" s="73"/>
      <c r="J63" s="73"/>
      <c r="K63" s="73"/>
      <c r="L63" s="73"/>
      <c r="M63" s="73"/>
      <c r="N63" s="73"/>
      <c r="O63" s="74"/>
      <c r="P63" s="75"/>
      <c r="Q63" s="77"/>
      <c r="R63" s="77"/>
      <c r="S63" s="103"/>
      <c r="T63" s="78"/>
      <c r="U63" s="79">
        <f t="shared" si="4"/>
        <v>0</v>
      </c>
      <c r="V63" s="77"/>
      <c r="W63" s="79">
        <f t="shared" si="5"/>
        <v>0</v>
      </c>
      <c r="X63" s="79">
        <f t="shared" si="2"/>
        <v>0</v>
      </c>
      <c r="Y63" s="75"/>
      <c r="Z63" s="80"/>
      <c r="AA63" s="80"/>
      <c r="AB63" s="80"/>
      <c r="AC63" s="76"/>
      <c r="AD63" s="73"/>
      <c r="AE63" s="75"/>
      <c r="AF63" s="73"/>
      <c r="AG63" s="73"/>
      <c r="AH63" s="73"/>
      <c r="AI63" s="73"/>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row>
    <row r="64" spans="1:139" s="82" customFormat="1" ht="34.5" customHeight="1" x14ac:dyDescent="0.2">
      <c r="A64" s="94">
        <f t="shared" si="3"/>
        <v>53</v>
      </c>
      <c r="B64" s="95" t="s">
        <v>144</v>
      </c>
      <c r="C64" s="96" t="s">
        <v>143</v>
      </c>
      <c r="D64" s="97" t="s">
        <v>209</v>
      </c>
      <c r="E64" s="94" t="s">
        <v>220</v>
      </c>
      <c r="F64" s="94" t="s">
        <v>440</v>
      </c>
      <c r="G64" s="94" t="s">
        <v>45</v>
      </c>
      <c r="H64" s="94">
        <v>4</v>
      </c>
      <c r="I64" s="73"/>
      <c r="J64" s="73"/>
      <c r="K64" s="73"/>
      <c r="L64" s="73"/>
      <c r="M64" s="73"/>
      <c r="N64" s="73"/>
      <c r="O64" s="74"/>
      <c r="P64" s="75"/>
      <c r="Q64" s="77"/>
      <c r="R64" s="77"/>
      <c r="S64" s="103"/>
      <c r="T64" s="78"/>
      <c r="U64" s="79">
        <f t="shared" si="4"/>
        <v>0</v>
      </c>
      <c r="V64" s="77"/>
      <c r="W64" s="79">
        <f t="shared" si="5"/>
        <v>0</v>
      </c>
      <c r="X64" s="79">
        <f t="shared" si="2"/>
        <v>0</v>
      </c>
      <c r="Y64" s="75"/>
      <c r="Z64" s="80"/>
      <c r="AA64" s="80"/>
      <c r="AB64" s="80"/>
      <c r="AC64" s="76"/>
      <c r="AD64" s="73"/>
      <c r="AE64" s="75"/>
      <c r="AF64" s="73"/>
      <c r="AG64" s="73"/>
      <c r="AH64" s="73"/>
      <c r="AI64" s="73"/>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row>
    <row r="65" spans="1:139" s="82" customFormat="1" ht="34.5" customHeight="1" x14ac:dyDescent="0.2">
      <c r="A65" s="94">
        <f t="shared" si="3"/>
        <v>54</v>
      </c>
      <c r="B65" s="95" t="s">
        <v>145</v>
      </c>
      <c r="C65" s="96" t="s">
        <v>146</v>
      </c>
      <c r="D65" s="97" t="s">
        <v>571</v>
      </c>
      <c r="E65" s="94" t="s">
        <v>220</v>
      </c>
      <c r="F65" s="94" t="s">
        <v>440</v>
      </c>
      <c r="G65" s="94" t="s">
        <v>45</v>
      </c>
      <c r="H65" s="94">
        <v>15</v>
      </c>
      <c r="I65" s="73"/>
      <c r="J65" s="73"/>
      <c r="K65" s="73"/>
      <c r="L65" s="73"/>
      <c r="M65" s="73"/>
      <c r="N65" s="73"/>
      <c r="O65" s="74"/>
      <c r="P65" s="75"/>
      <c r="Q65" s="77"/>
      <c r="R65" s="77"/>
      <c r="S65" s="103"/>
      <c r="T65" s="78"/>
      <c r="U65" s="79">
        <f t="shared" si="4"/>
        <v>0</v>
      </c>
      <c r="V65" s="77"/>
      <c r="W65" s="79">
        <f t="shared" si="5"/>
        <v>0</v>
      </c>
      <c r="X65" s="79">
        <f t="shared" si="2"/>
        <v>0</v>
      </c>
      <c r="Y65" s="75"/>
      <c r="Z65" s="80"/>
      <c r="AA65" s="80"/>
      <c r="AB65" s="80"/>
      <c r="AC65" s="76"/>
      <c r="AD65" s="73"/>
      <c r="AE65" s="75"/>
      <c r="AF65" s="73"/>
      <c r="AG65" s="73"/>
      <c r="AH65" s="73"/>
      <c r="AI65" s="73"/>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row>
    <row r="66" spans="1:139" s="82" customFormat="1" ht="34.5" customHeight="1" x14ac:dyDescent="0.2">
      <c r="A66" s="94">
        <f>+A65+1</f>
        <v>55</v>
      </c>
      <c r="B66" s="95" t="s">
        <v>147</v>
      </c>
      <c r="C66" s="96" t="s">
        <v>148</v>
      </c>
      <c r="D66" s="97" t="s">
        <v>183</v>
      </c>
      <c r="E66" s="94" t="s">
        <v>220</v>
      </c>
      <c r="F66" s="94" t="s">
        <v>440</v>
      </c>
      <c r="G66" s="94" t="s">
        <v>45</v>
      </c>
      <c r="H66" s="94">
        <v>30</v>
      </c>
      <c r="I66" s="73"/>
      <c r="J66" s="73"/>
      <c r="K66" s="73"/>
      <c r="L66" s="73"/>
      <c r="M66" s="73"/>
      <c r="N66" s="73"/>
      <c r="O66" s="74"/>
      <c r="P66" s="75"/>
      <c r="Q66" s="77"/>
      <c r="R66" s="77"/>
      <c r="S66" s="103"/>
      <c r="T66" s="78"/>
      <c r="U66" s="79">
        <f t="shared" si="4"/>
        <v>0</v>
      </c>
      <c r="V66" s="77"/>
      <c r="W66" s="79">
        <f t="shared" si="5"/>
        <v>0</v>
      </c>
      <c r="X66" s="79">
        <f t="shared" si="2"/>
        <v>0</v>
      </c>
      <c r="Y66" s="75"/>
      <c r="Z66" s="80"/>
      <c r="AA66" s="80"/>
      <c r="AB66" s="80"/>
      <c r="AC66" s="76"/>
      <c r="AD66" s="73"/>
      <c r="AE66" s="75"/>
      <c r="AF66" s="73"/>
      <c r="AG66" s="73"/>
      <c r="AH66" s="73"/>
      <c r="AI66" s="73"/>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row>
    <row r="67" spans="1:139" s="82" customFormat="1" ht="34.5" customHeight="1" x14ac:dyDescent="0.2">
      <c r="A67" s="94">
        <f t="shared" si="3"/>
        <v>56</v>
      </c>
      <c r="B67" s="95" t="s">
        <v>149</v>
      </c>
      <c r="C67" s="96" t="s">
        <v>148</v>
      </c>
      <c r="D67" s="97" t="s">
        <v>216</v>
      </c>
      <c r="E67" s="94" t="s">
        <v>220</v>
      </c>
      <c r="F67" s="94" t="s">
        <v>440</v>
      </c>
      <c r="G67" s="94" t="s">
        <v>45</v>
      </c>
      <c r="H67" s="94">
        <v>30</v>
      </c>
      <c r="I67" s="73"/>
      <c r="J67" s="73"/>
      <c r="K67" s="73"/>
      <c r="L67" s="73"/>
      <c r="M67" s="73"/>
      <c r="N67" s="73"/>
      <c r="O67" s="74"/>
      <c r="P67" s="75"/>
      <c r="Q67" s="77"/>
      <c r="R67" s="77"/>
      <c r="S67" s="103"/>
      <c r="T67" s="78"/>
      <c r="U67" s="79">
        <f t="shared" si="4"/>
        <v>0</v>
      </c>
      <c r="V67" s="77"/>
      <c r="W67" s="79">
        <f t="shared" si="5"/>
        <v>0</v>
      </c>
      <c r="X67" s="79">
        <f t="shared" si="2"/>
        <v>0</v>
      </c>
      <c r="Y67" s="75"/>
      <c r="Z67" s="80"/>
      <c r="AA67" s="80"/>
      <c r="AB67" s="80"/>
      <c r="AC67" s="76"/>
      <c r="AD67" s="73"/>
      <c r="AE67" s="75"/>
      <c r="AF67" s="73"/>
      <c r="AG67" s="73"/>
      <c r="AH67" s="73"/>
      <c r="AI67" s="73"/>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row>
    <row r="68" spans="1:139" s="82" customFormat="1" ht="34.5" customHeight="1" x14ac:dyDescent="0.2">
      <c r="A68" s="94">
        <f t="shared" si="3"/>
        <v>57</v>
      </c>
      <c r="B68" s="95" t="s">
        <v>150</v>
      </c>
      <c r="C68" s="96" t="s">
        <v>148</v>
      </c>
      <c r="D68" s="97" t="s">
        <v>210</v>
      </c>
      <c r="E68" s="94" t="s">
        <v>220</v>
      </c>
      <c r="F68" s="94" t="s">
        <v>440</v>
      </c>
      <c r="G68" s="94" t="s">
        <v>45</v>
      </c>
      <c r="H68" s="94">
        <v>40</v>
      </c>
      <c r="I68" s="73"/>
      <c r="J68" s="73"/>
      <c r="K68" s="73"/>
      <c r="L68" s="73"/>
      <c r="M68" s="73"/>
      <c r="N68" s="73"/>
      <c r="O68" s="74"/>
      <c r="P68" s="75"/>
      <c r="Q68" s="77"/>
      <c r="R68" s="77"/>
      <c r="S68" s="103"/>
      <c r="T68" s="78"/>
      <c r="U68" s="79">
        <f t="shared" si="4"/>
        <v>0</v>
      </c>
      <c r="V68" s="77"/>
      <c r="W68" s="79">
        <f t="shared" si="5"/>
        <v>0</v>
      </c>
      <c r="X68" s="79">
        <f t="shared" si="2"/>
        <v>0</v>
      </c>
      <c r="Y68" s="75"/>
      <c r="Z68" s="80"/>
      <c r="AA68" s="80"/>
      <c r="AB68" s="80"/>
      <c r="AC68" s="76"/>
      <c r="AD68" s="73"/>
      <c r="AE68" s="75"/>
      <c r="AF68" s="73"/>
      <c r="AG68" s="73"/>
      <c r="AH68" s="73"/>
      <c r="AI68" s="73"/>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row>
    <row r="69" spans="1:139" s="82" customFormat="1" ht="34.5" customHeight="1" x14ac:dyDescent="0.2">
      <c r="A69" s="94">
        <f t="shared" si="3"/>
        <v>58</v>
      </c>
      <c r="B69" s="95" t="s">
        <v>151</v>
      </c>
      <c r="C69" s="96" t="s">
        <v>148</v>
      </c>
      <c r="D69" s="97" t="s">
        <v>211</v>
      </c>
      <c r="E69" s="94" t="s">
        <v>220</v>
      </c>
      <c r="F69" s="94" t="s">
        <v>440</v>
      </c>
      <c r="G69" s="94" t="s">
        <v>45</v>
      </c>
      <c r="H69" s="94">
        <v>20</v>
      </c>
      <c r="I69" s="73"/>
      <c r="J69" s="73"/>
      <c r="K69" s="73"/>
      <c r="L69" s="73"/>
      <c r="M69" s="73"/>
      <c r="N69" s="73"/>
      <c r="O69" s="74"/>
      <c r="P69" s="75"/>
      <c r="Q69" s="77"/>
      <c r="R69" s="77"/>
      <c r="S69" s="103"/>
      <c r="T69" s="78"/>
      <c r="U69" s="79">
        <f t="shared" si="4"/>
        <v>0</v>
      </c>
      <c r="V69" s="77"/>
      <c r="W69" s="79">
        <f t="shared" si="5"/>
        <v>0</v>
      </c>
      <c r="X69" s="79">
        <f t="shared" si="2"/>
        <v>0</v>
      </c>
      <c r="Y69" s="75"/>
      <c r="Z69" s="80"/>
      <c r="AA69" s="80"/>
      <c r="AB69" s="80"/>
      <c r="AC69" s="76"/>
      <c r="AD69" s="73"/>
      <c r="AE69" s="75"/>
      <c r="AF69" s="73"/>
      <c r="AG69" s="73"/>
      <c r="AH69" s="73"/>
      <c r="AI69" s="73"/>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row>
    <row r="70" spans="1:139" s="82" customFormat="1" ht="34.5" customHeight="1" x14ac:dyDescent="0.2">
      <c r="A70" s="94">
        <f t="shared" si="3"/>
        <v>59</v>
      </c>
      <c r="B70" s="95" t="s">
        <v>152</v>
      </c>
      <c r="C70" s="96" t="s">
        <v>148</v>
      </c>
      <c r="D70" s="97" t="s">
        <v>572</v>
      </c>
      <c r="E70" s="94" t="s">
        <v>220</v>
      </c>
      <c r="F70" s="94" t="s">
        <v>440</v>
      </c>
      <c r="G70" s="94" t="s">
        <v>45</v>
      </c>
      <c r="H70" s="94">
        <v>5</v>
      </c>
      <c r="I70" s="73"/>
      <c r="J70" s="73"/>
      <c r="K70" s="73"/>
      <c r="L70" s="73"/>
      <c r="M70" s="73"/>
      <c r="N70" s="73"/>
      <c r="O70" s="74"/>
      <c r="P70" s="75"/>
      <c r="Q70" s="77"/>
      <c r="R70" s="77"/>
      <c r="S70" s="103"/>
      <c r="T70" s="78"/>
      <c r="U70" s="79">
        <f t="shared" si="4"/>
        <v>0</v>
      </c>
      <c r="V70" s="77"/>
      <c r="W70" s="79">
        <f t="shared" si="5"/>
        <v>0</v>
      </c>
      <c r="X70" s="79">
        <f t="shared" si="2"/>
        <v>0</v>
      </c>
      <c r="Y70" s="75"/>
      <c r="Z70" s="80"/>
      <c r="AA70" s="80"/>
      <c r="AB70" s="80"/>
      <c r="AC70" s="76"/>
      <c r="AD70" s="73"/>
      <c r="AE70" s="75"/>
      <c r="AF70" s="73"/>
      <c r="AG70" s="73"/>
      <c r="AH70" s="73"/>
      <c r="AI70" s="73"/>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row>
    <row r="71" spans="1:139" s="82" customFormat="1" ht="34.5" customHeight="1" x14ac:dyDescent="0.2">
      <c r="A71" s="94">
        <f t="shared" si="3"/>
        <v>60</v>
      </c>
      <c r="B71" s="95" t="s">
        <v>153</v>
      </c>
      <c r="C71" s="96" t="s">
        <v>148</v>
      </c>
      <c r="D71" s="97" t="s">
        <v>573</v>
      </c>
      <c r="E71" s="94" t="s">
        <v>220</v>
      </c>
      <c r="F71" s="94" t="s">
        <v>440</v>
      </c>
      <c r="G71" s="94" t="s">
        <v>45</v>
      </c>
      <c r="H71" s="94">
        <v>5</v>
      </c>
      <c r="I71" s="73"/>
      <c r="J71" s="73"/>
      <c r="K71" s="73"/>
      <c r="L71" s="73"/>
      <c r="M71" s="73"/>
      <c r="N71" s="73"/>
      <c r="O71" s="74"/>
      <c r="P71" s="75"/>
      <c r="Q71" s="77"/>
      <c r="R71" s="77"/>
      <c r="S71" s="103"/>
      <c r="T71" s="78"/>
      <c r="U71" s="79">
        <f t="shared" si="4"/>
        <v>0</v>
      </c>
      <c r="V71" s="77"/>
      <c r="W71" s="79">
        <f t="shared" si="5"/>
        <v>0</v>
      </c>
      <c r="X71" s="79">
        <f t="shared" si="2"/>
        <v>0</v>
      </c>
      <c r="Y71" s="75"/>
      <c r="Z71" s="80"/>
      <c r="AA71" s="80"/>
      <c r="AB71" s="80"/>
      <c r="AC71" s="76"/>
      <c r="AD71" s="73"/>
      <c r="AE71" s="75"/>
      <c r="AF71" s="73"/>
      <c r="AG71" s="73"/>
      <c r="AH71" s="73"/>
      <c r="AI71" s="73"/>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row>
    <row r="72" spans="1:139" s="82" customFormat="1" ht="34.5" customHeight="1" x14ac:dyDescent="0.2">
      <c r="A72" s="94">
        <f>+A71+1</f>
        <v>61</v>
      </c>
      <c r="B72" s="95" t="s">
        <v>154</v>
      </c>
      <c r="C72" s="96" t="s">
        <v>588</v>
      </c>
      <c r="D72" s="97" t="s">
        <v>587</v>
      </c>
      <c r="E72" s="94" t="s">
        <v>220</v>
      </c>
      <c r="F72" s="94" t="s">
        <v>440</v>
      </c>
      <c r="G72" s="94" t="s">
        <v>45</v>
      </c>
      <c r="H72" s="94">
        <v>4</v>
      </c>
      <c r="I72" s="73"/>
      <c r="J72" s="73"/>
      <c r="K72" s="73"/>
      <c r="L72" s="73"/>
      <c r="M72" s="73"/>
      <c r="N72" s="73"/>
      <c r="O72" s="74"/>
      <c r="P72" s="75"/>
      <c r="Q72" s="77"/>
      <c r="R72" s="77"/>
      <c r="S72" s="103"/>
      <c r="T72" s="78"/>
      <c r="U72" s="79">
        <f t="shared" si="4"/>
        <v>0</v>
      </c>
      <c r="V72" s="77"/>
      <c r="W72" s="79">
        <f t="shared" si="5"/>
        <v>0</v>
      </c>
      <c r="X72" s="79">
        <f t="shared" si="2"/>
        <v>0</v>
      </c>
      <c r="Y72" s="75"/>
      <c r="Z72" s="80"/>
      <c r="AA72" s="80"/>
      <c r="AB72" s="80"/>
      <c r="AC72" s="76"/>
      <c r="AD72" s="73"/>
      <c r="AE72" s="75"/>
      <c r="AF72" s="73"/>
      <c r="AG72" s="73"/>
      <c r="AH72" s="73"/>
      <c r="AI72" s="73"/>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row>
    <row r="73" spans="1:139" s="82" customFormat="1" ht="34.5" customHeight="1" x14ac:dyDescent="0.2">
      <c r="A73" s="94">
        <f t="shared" si="3"/>
        <v>62</v>
      </c>
      <c r="B73" s="95" t="s">
        <v>156</v>
      </c>
      <c r="C73" s="96" t="s">
        <v>157</v>
      </c>
      <c r="D73" s="97" t="s">
        <v>202</v>
      </c>
      <c r="E73" s="94" t="s">
        <v>220</v>
      </c>
      <c r="F73" s="94" t="s">
        <v>440</v>
      </c>
      <c r="G73" s="94" t="s">
        <v>45</v>
      </c>
      <c r="H73" s="94">
        <v>10</v>
      </c>
      <c r="I73" s="73"/>
      <c r="J73" s="73"/>
      <c r="K73" s="73"/>
      <c r="L73" s="73"/>
      <c r="M73" s="73"/>
      <c r="N73" s="73"/>
      <c r="O73" s="74"/>
      <c r="P73" s="75"/>
      <c r="Q73" s="77"/>
      <c r="R73" s="77"/>
      <c r="S73" s="103"/>
      <c r="T73" s="78"/>
      <c r="U73" s="79">
        <f t="shared" si="4"/>
        <v>0</v>
      </c>
      <c r="V73" s="77"/>
      <c r="W73" s="79">
        <f t="shared" si="5"/>
        <v>0</v>
      </c>
      <c r="X73" s="79">
        <f t="shared" si="2"/>
        <v>0</v>
      </c>
      <c r="Y73" s="75"/>
      <c r="Z73" s="80"/>
      <c r="AA73" s="80"/>
      <c r="AB73" s="80"/>
      <c r="AC73" s="76"/>
      <c r="AD73" s="73"/>
      <c r="AE73" s="75"/>
      <c r="AF73" s="73"/>
      <c r="AG73" s="73"/>
      <c r="AH73" s="73"/>
      <c r="AI73" s="73"/>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row>
    <row r="74" spans="1:139" s="82" customFormat="1" ht="34.5" customHeight="1" x14ac:dyDescent="0.2">
      <c r="A74" s="94">
        <f t="shared" si="3"/>
        <v>63</v>
      </c>
      <c r="B74" s="95" t="s">
        <v>158</v>
      </c>
      <c r="C74" s="96" t="s">
        <v>159</v>
      </c>
      <c r="D74" s="97" t="s">
        <v>574</v>
      </c>
      <c r="E74" s="94" t="s">
        <v>220</v>
      </c>
      <c r="F74" s="94" t="s">
        <v>440</v>
      </c>
      <c r="G74" s="94" t="s">
        <v>45</v>
      </c>
      <c r="H74" s="94">
        <v>20</v>
      </c>
      <c r="I74" s="73"/>
      <c r="J74" s="73"/>
      <c r="K74" s="73"/>
      <c r="L74" s="73"/>
      <c r="M74" s="73"/>
      <c r="N74" s="73"/>
      <c r="O74" s="74"/>
      <c r="P74" s="75"/>
      <c r="Q74" s="77"/>
      <c r="R74" s="77"/>
      <c r="S74" s="103"/>
      <c r="T74" s="78"/>
      <c r="U74" s="79">
        <f t="shared" si="4"/>
        <v>0</v>
      </c>
      <c r="V74" s="77"/>
      <c r="W74" s="79">
        <f t="shared" si="5"/>
        <v>0</v>
      </c>
      <c r="X74" s="79">
        <f t="shared" si="2"/>
        <v>0</v>
      </c>
      <c r="Y74" s="75"/>
      <c r="Z74" s="80"/>
      <c r="AA74" s="80"/>
      <c r="AB74" s="80"/>
      <c r="AC74" s="76"/>
      <c r="AD74" s="73"/>
      <c r="AE74" s="75"/>
      <c r="AF74" s="73"/>
      <c r="AG74" s="73"/>
      <c r="AH74" s="73"/>
      <c r="AI74" s="73"/>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row>
    <row r="75" spans="1:139" s="82" customFormat="1" ht="34.5" customHeight="1" x14ac:dyDescent="0.2">
      <c r="A75" s="94">
        <f t="shared" si="3"/>
        <v>64</v>
      </c>
      <c r="B75" s="95" t="s">
        <v>160</v>
      </c>
      <c r="C75" s="96" t="s">
        <v>159</v>
      </c>
      <c r="D75" s="97" t="s">
        <v>202</v>
      </c>
      <c r="E75" s="94" t="s">
        <v>220</v>
      </c>
      <c r="F75" s="94" t="s">
        <v>440</v>
      </c>
      <c r="G75" s="94" t="s">
        <v>45</v>
      </c>
      <c r="H75" s="94">
        <v>25</v>
      </c>
      <c r="I75" s="73"/>
      <c r="J75" s="73"/>
      <c r="K75" s="73"/>
      <c r="L75" s="73"/>
      <c r="M75" s="73"/>
      <c r="N75" s="73"/>
      <c r="O75" s="74"/>
      <c r="P75" s="75"/>
      <c r="Q75" s="77"/>
      <c r="R75" s="77"/>
      <c r="S75" s="103"/>
      <c r="T75" s="78"/>
      <c r="U75" s="79">
        <f t="shared" si="4"/>
        <v>0</v>
      </c>
      <c r="V75" s="77"/>
      <c r="W75" s="79">
        <f t="shared" si="5"/>
        <v>0</v>
      </c>
      <c r="X75" s="79">
        <f t="shared" si="2"/>
        <v>0</v>
      </c>
      <c r="Y75" s="75"/>
      <c r="Z75" s="80"/>
      <c r="AA75" s="80"/>
      <c r="AB75" s="80"/>
      <c r="AC75" s="76"/>
      <c r="AD75" s="73"/>
      <c r="AE75" s="75"/>
      <c r="AF75" s="73"/>
      <c r="AG75" s="73"/>
      <c r="AH75" s="73"/>
      <c r="AI75" s="73"/>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c r="DL75" s="81"/>
      <c r="DM75" s="81"/>
      <c r="DN75" s="81"/>
      <c r="DO75" s="81"/>
      <c r="DP75" s="81"/>
      <c r="DQ75" s="81"/>
      <c r="DR75" s="81"/>
      <c r="DS75" s="81"/>
      <c r="DT75" s="81"/>
      <c r="DU75" s="81"/>
      <c r="DV75" s="81"/>
      <c r="DW75" s="81"/>
      <c r="DX75" s="81"/>
      <c r="DY75" s="81"/>
      <c r="DZ75" s="81"/>
      <c r="EA75" s="81"/>
      <c r="EB75" s="81"/>
      <c r="EC75" s="81"/>
      <c r="ED75" s="81"/>
      <c r="EE75" s="81"/>
      <c r="EF75" s="81"/>
      <c r="EG75" s="81"/>
      <c r="EH75" s="81"/>
      <c r="EI75" s="81"/>
    </row>
    <row r="76" spans="1:139" s="82" customFormat="1" ht="34.5" customHeight="1" x14ac:dyDescent="0.2">
      <c r="A76" s="94">
        <f t="shared" si="3"/>
        <v>65</v>
      </c>
      <c r="B76" s="95" t="s">
        <v>161</v>
      </c>
      <c r="C76" s="96" t="s">
        <v>159</v>
      </c>
      <c r="D76" s="102" t="s">
        <v>215</v>
      </c>
      <c r="E76" s="94" t="s">
        <v>220</v>
      </c>
      <c r="F76" s="94" t="s">
        <v>440</v>
      </c>
      <c r="G76" s="94" t="s">
        <v>45</v>
      </c>
      <c r="H76" s="94">
        <v>20</v>
      </c>
      <c r="I76" s="73"/>
      <c r="J76" s="73"/>
      <c r="K76" s="73"/>
      <c r="L76" s="73"/>
      <c r="M76" s="73"/>
      <c r="N76" s="73"/>
      <c r="O76" s="74"/>
      <c r="P76" s="75"/>
      <c r="Q76" s="77"/>
      <c r="R76" s="77"/>
      <c r="S76" s="103"/>
      <c r="T76" s="78"/>
      <c r="U76" s="79">
        <f t="shared" ref="U76:U107" si="6">R76-(T76*R76)</f>
        <v>0</v>
      </c>
      <c r="V76" s="77"/>
      <c r="W76" s="79">
        <f t="shared" ref="W76:W107" si="7">+SUM(U76:V76)</f>
        <v>0</v>
      </c>
      <c r="X76" s="79">
        <f t="shared" ref="X76:X140" si="8">+W76*H76</f>
        <v>0</v>
      </c>
      <c r="Y76" s="75"/>
      <c r="Z76" s="80"/>
      <c r="AA76" s="80"/>
      <c r="AB76" s="80"/>
      <c r="AC76" s="76"/>
      <c r="AD76" s="73"/>
      <c r="AE76" s="75"/>
      <c r="AF76" s="73"/>
      <c r="AG76" s="73"/>
      <c r="AH76" s="73"/>
      <c r="AI76" s="73"/>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c r="DL76" s="81"/>
      <c r="DM76" s="81"/>
      <c r="DN76" s="81"/>
      <c r="DO76" s="81"/>
      <c r="DP76" s="81"/>
      <c r="DQ76" s="81"/>
      <c r="DR76" s="81"/>
      <c r="DS76" s="81"/>
      <c r="DT76" s="81"/>
      <c r="DU76" s="81"/>
      <c r="DV76" s="81"/>
      <c r="DW76" s="81"/>
      <c r="DX76" s="81"/>
      <c r="DY76" s="81"/>
      <c r="DZ76" s="81"/>
      <c r="EA76" s="81"/>
      <c r="EB76" s="81"/>
      <c r="EC76" s="81"/>
      <c r="ED76" s="81"/>
      <c r="EE76" s="81"/>
      <c r="EF76" s="81"/>
      <c r="EG76" s="81"/>
      <c r="EH76" s="81"/>
      <c r="EI76" s="81"/>
    </row>
    <row r="77" spans="1:139" s="82" customFormat="1" ht="34.5" customHeight="1" x14ac:dyDescent="0.2">
      <c r="A77" s="94">
        <f t="shared" ref="A77:A141" si="9">+A76+1</f>
        <v>66</v>
      </c>
      <c r="B77" s="95" t="s">
        <v>162</v>
      </c>
      <c r="C77" s="96" t="s">
        <v>159</v>
      </c>
      <c r="D77" s="97" t="s">
        <v>216</v>
      </c>
      <c r="E77" s="94" t="s">
        <v>220</v>
      </c>
      <c r="F77" s="94" t="s">
        <v>440</v>
      </c>
      <c r="G77" s="94" t="s">
        <v>45</v>
      </c>
      <c r="H77" s="94">
        <v>10</v>
      </c>
      <c r="I77" s="73"/>
      <c r="J77" s="73"/>
      <c r="K77" s="73"/>
      <c r="L77" s="73"/>
      <c r="M77" s="73"/>
      <c r="N77" s="73"/>
      <c r="O77" s="74"/>
      <c r="P77" s="75"/>
      <c r="Q77" s="77"/>
      <c r="R77" s="77"/>
      <c r="S77" s="103"/>
      <c r="T77" s="78"/>
      <c r="U77" s="79">
        <f t="shared" si="6"/>
        <v>0</v>
      </c>
      <c r="V77" s="77"/>
      <c r="W77" s="79">
        <f t="shared" si="7"/>
        <v>0</v>
      </c>
      <c r="X77" s="79">
        <f t="shared" si="8"/>
        <v>0</v>
      </c>
      <c r="Y77" s="75"/>
      <c r="Z77" s="80"/>
      <c r="AA77" s="80"/>
      <c r="AB77" s="80"/>
      <c r="AC77" s="76"/>
      <c r="AD77" s="73"/>
      <c r="AE77" s="75"/>
      <c r="AF77" s="73"/>
      <c r="AG77" s="73"/>
      <c r="AH77" s="73"/>
      <c r="AI77" s="73"/>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1"/>
      <c r="CY77" s="81"/>
      <c r="CZ77" s="81"/>
      <c r="DA77" s="81"/>
      <c r="DB77" s="81"/>
      <c r="DC77" s="81"/>
      <c r="DD77" s="81"/>
      <c r="DE77" s="81"/>
      <c r="DF77" s="81"/>
      <c r="DG77" s="81"/>
      <c r="DH77" s="81"/>
      <c r="DI77" s="81"/>
      <c r="DJ77" s="81"/>
      <c r="DK77" s="81"/>
      <c r="DL77" s="81"/>
      <c r="DM77" s="81"/>
      <c r="DN77" s="81"/>
      <c r="DO77" s="81"/>
      <c r="DP77" s="81"/>
      <c r="DQ77" s="81"/>
      <c r="DR77" s="81"/>
      <c r="DS77" s="81"/>
      <c r="DT77" s="81"/>
      <c r="DU77" s="81"/>
      <c r="DV77" s="81"/>
      <c r="DW77" s="81"/>
      <c r="DX77" s="81"/>
      <c r="DY77" s="81"/>
      <c r="DZ77" s="81"/>
      <c r="EA77" s="81"/>
      <c r="EB77" s="81"/>
      <c r="EC77" s="81"/>
      <c r="ED77" s="81"/>
      <c r="EE77" s="81"/>
      <c r="EF77" s="81"/>
      <c r="EG77" s="81"/>
      <c r="EH77" s="81"/>
      <c r="EI77" s="81"/>
    </row>
    <row r="78" spans="1:139" s="82" customFormat="1" ht="34.5" customHeight="1" x14ac:dyDescent="0.2">
      <c r="A78" s="94">
        <f t="shared" si="9"/>
        <v>67</v>
      </c>
      <c r="B78" s="95" t="s">
        <v>163</v>
      </c>
      <c r="C78" s="96" t="s">
        <v>159</v>
      </c>
      <c r="D78" s="97" t="s">
        <v>210</v>
      </c>
      <c r="E78" s="94" t="s">
        <v>220</v>
      </c>
      <c r="F78" s="94" t="s">
        <v>440</v>
      </c>
      <c r="G78" s="94" t="s">
        <v>45</v>
      </c>
      <c r="H78" s="94">
        <v>10</v>
      </c>
      <c r="I78" s="73"/>
      <c r="J78" s="73"/>
      <c r="K78" s="73"/>
      <c r="L78" s="73"/>
      <c r="M78" s="73"/>
      <c r="N78" s="73"/>
      <c r="O78" s="74"/>
      <c r="P78" s="75"/>
      <c r="Q78" s="77"/>
      <c r="R78" s="77"/>
      <c r="S78" s="103"/>
      <c r="T78" s="78"/>
      <c r="U78" s="79">
        <f t="shared" si="6"/>
        <v>0</v>
      </c>
      <c r="V78" s="77"/>
      <c r="W78" s="79">
        <f t="shared" si="7"/>
        <v>0</v>
      </c>
      <c r="X78" s="79">
        <f t="shared" si="8"/>
        <v>0</v>
      </c>
      <c r="Y78" s="75"/>
      <c r="Z78" s="80"/>
      <c r="AA78" s="80"/>
      <c r="AB78" s="80"/>
      <c r="AC78" s="76"/>
      <c r="AD78" s="73"/>
      <c r="AE78" s="75"/>
      <c r="AF78" s="73"/>
      <c r="AG78" s="73"/>
      <c r="AH78" s="73"/>
      <c r="AI78" s="73"/>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c r="DJ78" s="81"/>
      <c r="DK78" s="81"/>
      <c r="DL78" s="81"/>
      <c r="DM78" s="81"/>
      <c r="DN78" s="81"/>
      <c r="DO78" s="81"/>
      <c r="DP78" s="81"/>
      <c r="DQ78" s="81"/>
      <c r="DR78" s="81"/>
      <c r="DS78" s="81"/>
      <c r="DT78" s="81"/>
      <c r="DU78" s="81"/>
      <c r="DV78" s="81"/>
      <c r="DW78" s="81"/>
      <c r="DX78" s="81"/>
      <c r="DY78" s="81"/>
      <c r="DZ78" s="81"/>
      <c r="EA78" s="81"/>
      <c r="EB78" s="81"/>
      <c r="EC78" s="81"/>
      <c r="ED78" s="81"/>
      <c r="EE78" s="81"/>
      <c r="EF78" s="81"/>
      <c r="EG78" s="81"/>
      <c r="EH78" s="81"/>
      <c r="EI78" s="81"/>
    </row>
    <row r="79" spans="1:139" s="82" customFormat="1" ht="34.5" customHeight="1" x14ac:dyDescent="0.2">
      <c r="A79" s="94">
        <f t="shared" si="9"/>
        <v>68</v>
      </c>
      <c r="B79" s="95" t="s">
        <v>164</v>
      </c>
      <c r="C79" s="96" t="s">
        <v>159</v>
      </c>
      <c r="D79" s="97" t="s">
        <v>188</v>
      </c>
      <c r="E79" s="94" t="s">
        <v>220</v>
      </c>
      <c r="F79" s="94" t="s">
        <v>440</v>
      </c>
      <c r="G79" s="94" t="s">
        <v>45</v>
      </c>
      <c r="H79" s="94">
        <v>12</v>
      </c>
      <c r="I79" s="73"/>
      <c r="J79" s="73"/>
      <c r="K79" s="73"/>
      <c r="L79" s="73"/>
      <c r="M79" s="73"/>
      <c r="N79" s="73"/>
      <c r="O79" s="74"/>
      <c r="P79" s="75"/>
      <c r="Q79" s="77"/>
      <c r="R79" s="77"/>
      <c r="S79" s="103"/>
      <c r="T79" s="78"/>
      <c r="U79" s="79">
        <f t="shared" si="6"/>
        <v>0</v>
      </c>
      <c r="V79" s="77"/>
      <c r="W79" s="79">
        <f t="shared" si="7"/>
        <v>0</v>
      </c>
      <c r="X79" s="79">
        <f t="shared" si="8"/>
        <v>0</v>
      </c>
      <c r="Y79" s="75"/>
      <c r="Z79" s="80"/>
      <c r="AA79" s="80"/>
      <c r="AB79" s="80"/>
      <c r="AC79" s="76"/>
      <c r="AD79" s="73"/>
      <c r="AE79" s="75"/>
      <c r="AF79" s="73"/>
      <c r="AG79" s="73"/>
      <c r="AH79" s="73"/>
      <c r="AI79" s="73"/>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c r="DQ79" s="81"/>
      <c r="DR79" s="81"/>
      <c r="DS79" s="81"/>
      <c r="DT79" s="81"/>
      <c r="DU79" s="81"/>
      <c r="DV79" s="81"/>
      <c r="DW79" s="81"/>
      <c r="DX79" s="81"/>
      <c r="DY79" s="81"/>
      <c r="DZ79" s="81"/>
      <c r="EA79" s="81"/>
      <c r="EB79" s="81"/>
      <c r="EC79" s="81"/>
      <c r="ED79" s="81"/>
      <c r="EE79" s="81"/>
      <c r="EF79" s="81"/>
      <c r="EG79" s="81"/>
      <c r="EH79" s="81"/>
      <c r="EI79" s="81"/>
    </row>
    <row r="80" spans="1:139" s="82" customFormat="1" ht="34.5" customHeight="1" x14ac:dyDescent="0.2">
      <c r="A80" s="94">
        <f t="shared" si="9"/>
        <v>69</v>
      </c>
      <c r="B80" s="95" t="s">
        <v>165</v>
      </c>
      <c r="C80" s="96" t="s">
        <v>520</v>
      </c>
      <c r="D80" s="97" t="s">
        <v>519</v>
      </c>
      <c r="E80" s="94" t="s">
        <v>220</v>
      </c>
      <c r="F80" s="94" t="s">
        <v>440</v>
      </c>
      <c r="G80" s="94" t="s">
        <v>45</v>
      </c>
      <c r="H80" s="94">
        <v>4</v>
      </c>
      <c r="I80" s="73"/>
      <c r="J80" s="73"/>
      <c r="K80" s="73"/>
      <c r="L80" s="73"/>
      <c r="M80" s="73"/>
      <c r="N80" s="73"/>
      <c r="O80" s="74"/>
      <c r="P80" s="75"/>
      <c r="Q80" s="77"/>
      <c r="R80" s="77"/>
      <c r="S80" s="103"/>
      <c r="T80" s="78"/>
      <c r="U80" s="79">
        <f t="shared" si="6"/>
        <v>0</v>
      </c>
      <c r="V80" s="77"/>
      <c r="W80" s="79">
        <f t="shared" si="7"/>
        <v>0</v>
      </c>
      <c r="X80" s="79">
        <f t="shared" si="8"/>
        <v>0</v>
      </c>
      <c r="Y80" s="75"/>
      <c r="Z80" s="80"/>
      <c r="AA80" s="80"/>
      <c r="AB80" s="80"/>
      <c r="AC80" s="76"/>
      <c r="AD80" s="73"/>
      <c r="AE80" s="75"/>
      <c r="AF80" s="73"/>
      <c r="AG80" s="73"/>
      <c r="AH80" s="73"/>
      <c r="AI80" s="73"/>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row>
    <row r="81" spans="1:139" s="82" customFormat="1" ht="34.5" customHeight="1" x14ac:dyDescent="0.2">
      <c r="A81" s="94">
        <f t="shared" si="9"/>
        <v>70</v>
      </c>
      <c r="B81" s="95" t="s">
        <v>167</v>
      </c>
      <c r="C81" s="96" t="s">
        <v>168</v>
      </c>
      <c r="D81" s="97" t="s">
        <v>219</v>
      </c>
      <c r="E81" s="94" t="s">
        <v>220</v>
      </c>
      <c r="F81" s="94" t="s">
        <v>440</v>
      </c>
      <c r="G81" s="94" t="s">
        <v>45</v>
      </c>
      <c r="H81" s="94">
        <v>10</v>
      </c>
      <c r="I81" s="73"/>
      <c r="J81" s="73"/>
      <c r="K81" s="73"/>
      <c r="L81" s="73"/>
      <c r="M81" s="73"/>
      <c r="N81" s="73"/>
      <c r="O81" s="74"/>
      <c r="P81" s="75"/>
      <c r="Q81" s="77"/>
      <c r="R81" s="77"/>
      <c r="S81" s="103"/>
      <c r="T81" s="78"/>
      <c r="U81" s="79">
        <f t="shared" si="6"/>
        <v>0</v>
      </c>
      <c r="V81" s="77"/>
      <c r="W81" s="79">
        <f t="shared" si="7"/>
        <v>0</v>
      </c>
      <c r="X81" s="79">
        <f t="shared" si="8"/>
        <v>0</v>
      </c>
      <c r="Y81" s="75"/>
      <c r="Z81" s="80"/>
      <c r="AA81" s="80"/>
      <c r="AB81" s="80"/>
      <c r="AC81" s="76"/>
      <c r="AD81" s="73"/>
      <c r="AE81" s="75"/>
      <c r="AF81" s="73"/>
      <c r="AG81" s="73"/>
      <c r="AH81" s="73"/>
      <c r="AI81" s="73"/>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row>
    <row r="82" spans="1:139" s="82" customFormat="1" ht="34.5" customHeight="1" x14ac:dyDescent="0.2">
      <c r="A82" s="94">
        <f t="shared" si="9"/>
        <v>71</v>
      </c>
      <c r="B82" s="95" t="s">
        <v>374</v>
      </c>
      <c r="C82" s="98" t="s">
        <v>375</v>
      </c>
      <c r="D82" s="97" t="s">
        <v>531</v>
      </c>
      <c r="E82" s="94" t="s">
        <v>432</v>
      </c>
      <c r="F82" s="94" t="s">
        <v>440</v>
      </c>
      <c r="G82" s="94" t="s">
        <v>45</v>
      </c>
      <c r="H82" s="97">
        <v>6</v>
      </c>
      <c r="I82" s="73"/>
      <c r="J82" s="73"/>
      <c r="K82" s="73"/>
      <c r="L82" s="73"/>
      <c r="M82" s="73"/>
      <c r="N82" s="73"/>
      <c r="O82" s="74"/>
      <c r="P82" s="75"/>
      <c r="Q82" s="77"/>
      <c r="R82" s="77"/>
      <c r="S82" s="103"/>
      <c r="T82" s="78"/>
      <c r="U82" s="79">
        <f t="shared" si="6"/>
        <v>0</v>
      </c>
      <c r="V82" s="77"/>
      <c r="W82" s="79">
        <f t="shared" si="7"/>
        <v>0</v>
      </c>
      <c r="X82" s="79">
        <f t="shared" si="8"/>
        <v>0</v>
      </c>
      <c r="Y82" s="75"/>
      <c r="Z82" s="80"/>
      <c r="AA82" s="80"/>
      <c r="AB82" s="80"/>
      <c r="AC82" s="76"/>
      <c r="AD82" s="73"/>
      <c r="AE82" s="75"/>
      <c r="AF82" s="73"/>
      <c r="AG82" s="73"/>
      <c r="AH82" s="73"/>
      <c r="AI82" s="73"/>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row>
    <row r="83" spans="1:139" s="82" customFormat="1" ht="34.5" customHeight="1" x14ac:dyDescent="0.2">
      <c r="A83" s="94">
        <f t="shared" si="9"/>
        <v>72</v>
      </c>
      <c r="B83" s="96" t="s">
        <v>377</v>
      </c>
      <c r="C83" s="98" t="s">
        <v>378</v>
      </c>
      <c r="D83" s="97" t="s">
        <v>379</v>
      </c>
      <c r="E83" s="94" t="s">
        <v>432</v>
      </c>
      <c r="F83" s="94" t="s">
        <v>440</v>
      </c>
      <c r="G83" s="94" t="s">
        <v>45</v>
      </c>
      <c r="H83" s="97">
        <v>14</v>
      </c>
      <c r="I83" s="73"/>
      <c r="J83" s="73"/>
      <c r="K83" s="73"/>
      <c r="L83" s="73"/>
      <c r="M83" s="73"/>
      <c r="N83" s="73"/>
      <c r="O83" s="74"/>
      <c r="P83" s="75"/>
      <c r="Q83" s="77"/>
      <c r="R83" s="77"/>
      <c r="S83" s="103"/>
      <c r="T83" s="78"/>
      <c r="U83" s="79">
        <f t="shared" si="6"/>
        <v>0</v>
      </c>
      <c r="V83" s="77"/>
      <c r="W83" s="79">
        <f t="shared" si="7"/>
        <v>0</v>
      </c>
      <c r="X83" s="79">
        <f t="shared" si="8"/>
        <v>0</v>
      </c>
      <c r="Y83" s="75"/>
      <c r="Z83" s="80"/>
      <c r="AA83" s="80"/>
      <c r="AB83" s="80"/>
      <c r="AC83" s="76"/>
      <c r="AD83" s="73"/>
      <c r="AE83" s="75"/>
      <c r="AF83" s="73"/>
      <c r="AG83" s="73"/>
      <c r="AH83" s="73"/>
      <c r="AI83" s="73"/>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row>
    <row r="84" spans="1:139" s="82" customFormat="1" ht="34.5" customHeight="1" x14ac:dyDescent="0.2">
      <c r="A84" s="94">
        <f t="shared" si="9"/>
        <v>73</v>
      </c>
      <c r="B84" s="96" t="s">
        <v>380</v>
      </c>
      <c r="C84" s="98" t="s">
        <v>381</v>
      </c>
      <c r="D84" s="97" t="s">
        <v>379</v>
      </c>
      <c r="E84" s="94" t="s">
        <v>432</v>
      </c>
      <c r="F84" s="94" t="s">
        <v>440</v>
      </c>
      <c r="G84" s="94" t="s">
        <v>45</v>
      </c>
      <c r="H84" s="97">
        <v>14</v>
      </c>
      <c r="I84" s="73"/>
      <c r="J84" s="73"/>
      <c r="K84" s="73"/>
      <c r="L84" s="73"/>
      <c r="M84" s="73"/>
      <c r="N84" s="73"/>
      <c r="O84" s="74"/>
      <c r="P84" s="75"/>
      <c r="Q84" s="77"/>
      <c r="R84" s="77"/>
      <c r="S84" s="103"/>
      <c r="T84" s="78"/>
      <c r="U84" s="79">
        <f t="shared" si="6"/>
        <v>0</v>
      </c>
      <c r="V84" s="77"/>
      <c r="W84" s="79">
        <f t="shared" si="7"/>
        <v>0</v>
      </c>
      <c r="X84" s="79">
        <f t="shared" si="8"/>
        <v>0</v>
      </c>
      <c r="Y84" s="75"/>
      <c r="Z84" s="80"/>
      <c r="AA84" s="80"/>
      <c r="AB84" s="80"/>
      <c r="AC84" s="76"/>
      <c r="AD84" s="73"/>
      <c r="AE84" s="75"/>
      <c r="AF84" s="73"/>
      <c r="AG84" s="73"/>
      <c r="AH84" s="73"/>
      <c r="AI84" s="73"/>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c r="DU84" s="81"/>
      <c r="DV84" s="81"/>
      <c r="DW84" s="81"/>
      <c r="DX84" s="81"/>
      <c r="DY84" s="81"/>
      <c r="DZ84" s="81"/>
      <c r="EA84" s="81"/>
      <c r="EB84" s="81"/>
      <c r="EC84" s="81"/>
      <c r="ED84" s="81"/>
      <c r="EE84" s="81"/>
      <c r="EF84" s="81"/>
      <c r="EG84" s="81"/>
      <c r="EH84" s="81"/>
      <c r="EI84" s="81"/>
    </row>
    <row r="85" spans="1:139" s="82" customFormat="1" ht="34.5" customHeight="1" x14ac:dyDescent="0.2">
      <c r="A85" s="94">
        <f t="shared" si="9"/>
        <v>74</v>
      </c>
      <c r="B85" s="96" t="s">
        <v>382</v>
      </c>
      <c r="C85" s="98" t="s">
        <v>383</v>
      </c>
      <c r="D85" s="99" t="s">
        <v>184</v>
      </c>
      <c r="E85" s="94" t="s">
        <v>432</v>
      </c>
      <c r="F85" s="94" t="s">
        <v>440</v>
      </c>
      <c r="G85" s="94" t="s">
        <v>45</v>
      </c>
      <c r="H85" s="99">
        <v>8</v>
      </c>
      <c r="I85" s="73"/>
      <c r="J85" s="73"/>
      <c r="K85" s="73"/>
      <c r="L85" s="73"/>
      <c r="M85" s="73"/>
      <c r="N85" s="73"/>
      <c r="O85" s="74"/>
      <c r="P85" s="75"/>
      <c r="Q85" s="77"/>
      <c r="R85" s="77"/>
      <c r="S85" s="103"/>
      <c r="T85" s="78"/>
      <c r="U85" s="79">
        <f t="shared" si="6"/>
        <v>0</v>
      </c>
      <c r="V85" s="77"/>
      <c r="W85" s="79">
        <f t="shared" si="7"/>
        <v>0</v>
      </c>
      <c r="X85" s="79">
        <f t="shared" si="8"/>
        <v>0</v>
      </c>
      <c r="Y85" s="75"/>
      <c r="Z85" s="80"/>
      <c r="AA85" s="80"/>
      <c r="AB85" s="80"/>
      <c r="AC85" s="76"/>
      <c r="AD85" s="73"/>
      <c r="AE85" s="75"/>
      <c r="AF85" s="73"/>
      <c r="AG85" s="73"/>
      <c r="AH85" s="73"/>
      <c r="AI85" s="73"/>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row>
    <row r="86" spans="1:139" s="82" customFormat="1" ht="34.5" customHeight="1" x14ac:dyDescent="0.2">
      <c r="A86" s="94">
        <f t="shared" si="9"/>
        <v>75</v>
      </c>
      <c r="B86" s="96" t="s">
        <v>384</v>
      </c>
      <c r="C86" s="98" t="s">
        <v>385</v>
      </c>
      <c r="D86" s="97" t="s">
        <v>174</v>
      </c>
      <c r="E86" s="94" t="s">
        <v>432</v>
      </c>
      <c r="F86" s="94" t="s">
        <v>440</v>
      </c>
      <c r="G86" s="94" t="s">
        <v>45</v>
      </c>
      <c r="H86" s="97">
        <v>70</v>
      </c>
      <c r="I86" s="73"/>
      <c r="J86" s="73"/>
      <c r="K86" s="73"/>
      <c r="L86" s="73"/>
      <c r="M86" s="73"/>
      <c r="N86" s="73"/>
      <c r="O86" s="74"/>
      <c r="P86" s="75"/>
      <c r="Q86" s="77"/>
      <c r="R86" s="77"/>
      <c r="S86" s="103"/>
      <c r="T86" s="78"/>
      <c r="U86" s="79">
        <f t="shared" si="6"/>
        <v>0</v>
      </c>
      <c r="V86" s="77"/>
      <c r="W86" s="79">
        <f t="shared" si="7"/>
        <v>0</v>
      </c>
      <c r="X86" s="79">
        <f t="shared" si="8"/>
        <v>0</v>
      </c>
      <c r="Y86" s="75"/>
      <c r="Z86" s="80"/>
      <c r="AA86" s="80"/>
      <c r="AB86" s="80"/>
      <c r="AC86" s="76"/>
      <c r="AD86" s="73"/>
      <c r="AE86" s="75"/>
      <c r="AF86" s="73"/>
      <c r="AG86" s="73"/>
      <c r="AH86" s="73"/>
      <c r="AI86" s="73"/>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c r="DQ86" s="81"/>
      <c r="DR86" s="81"/>
      <c r="DS86" s="81"/>
      <c r="DT86" s="81"/>
      <c r="DU86" s="81"/>
      <c r="DV86" s="81"/>
      <c r="DW86" s="81"/>
      <c r="DX86" s="81"/>
      <c r="DY86" s="81"/>
      <c r="DZ86" s="81"/>
      <c r="EA86" s="81"/>
      <c r="EB86" s="81"/>
      <c r="EC86" s="81"/>
      <c r="ED86" s="81"/>
      <c r="EE86" s="81"/>
      <c r="EF86" s="81"/>
      <c r="EG86" s="81"/>
      <c r="EH86" s="81"/>
      <c r="EI86" s="81"/>
    </row>
    <row r="87" spans="1:139" s="82" customFormat="1" ht="34.5" customHeight="1" x14ac:dyDescent="0.2">
      <c r="A87" s="94">
        <f t="shared" si="9"/>
        <v>76</v>
      </c>
      <c r="B87" s="96" t="s">
        <v>386</v>
      </c>
      <c r="C87" s="98" t="s">
        <v>387</v>
      </c>
      <c r="D87" s="99" t="s">
        <v>260</v>
      </c>
      <c r="E87" s="94" t="s">
        <v>432</v>
      </c>
      <c r="F87" s="94" t="s">
        <v>440</v>
      </c>
      <c r="G87" s="94" t="s">
        <v>45</v>
      </c>
      <c r="H87" s="99">
        <v>4</v>
      </c>
      <c r="I87" s="73"/>
      <c r="J87" s="73"/>
      <c r="K87" s="73"/>
      <c r="L87" s="73"/>
      <c r="M87" s="73"/>
      <c r="N87" s="73"/>
      <c r="O87" s="74"/>
      <c r="P87" s="75"/>
      <c r="Q87" s="77"/>
      <c r="R87" s="77"/>
      <c r="S87" s="103"/>
      <c r="T87" s="78"/>
      <c r="U87" s="79">
        <f t="shared" si="6"/>
        <v>0</v>
      </c>
      <c r="V87" s="77"/>
      <c r="W87" s="79">
        <f t="shared" si="7"/>
        <v>0</v>
      </c>
      <c r="X87" s="79">
        <f t="shared" si="8"/>
        <v>0</v>
      </c>
      <c r="Y87" s="75"/>
      <c r="Z87" s="80"/>
      <c r="AA87" s="80"/>
      <c r="AB87" s="80"/>
      <c r="AC87" s="76"/>
      <c r="AD87" s="73"/>
      <c r="AE87" s="75"/>
      <c r="AF87" s="73"/>
      <c r="AG87" s="73"/>
      <c r="AH87" s="73"/>
      <c r="AI87" s="73"/>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row>
    <row r="88" spans="1:139" s="82" customFormat="1" ht="34.5" customHeight="1" x14ac:dyDescent="0.2">
      <c r="A88" s="94">
        <f t="shared" si="9"/>
        <v>77</v>
      </c>
      <c r="B88" s="95" t="s">
        <v>388</v>
      </c>
      <c r="C88" s="98" t="s">
        <v>565</v>
      </c>
      <c r="D88" s="99" t="s">
        <v>539</v>
      </c>
      <c r="E88" s="94" t="s">
        <v>432</v>
      </c>
      <c r="F88" s="94" t="s">
        <v>440</v>
      </c>
      <c r="G88" s="94" t="s">
        <v>45</v>
      </c>
      <c r="H88" s="99">
        <v>4</v>
      </c>
      <c r="I88" s="73"/>
      <c r="J88" s="73"/>
      <c r="K88" s="73"/>
      <c r="L88" s="73"/>
      <c r="M88" s="73"/>
      <c r="N88" s="73"/>
      <c r="O88" s="74"/>
      <c r="P88" s="75"/>
      <c r="Q88" s="77"/>
      <c r="R88" s="77"/>
      <c r="S88" s="103"/>
      <c r="T88" s="78"/>
      <c r="U88" s="79">
        <f t="shared" si="6"/>
        <v>0</v>
      </c>
      <c r="V88" s="77"/>
      <c r="W88" s="79">
        <f t="shared" si="7"/>
        <v>0</v>
      </c>
      <c r="X88" s="79">
        <f t="shared" si="8"/>
        <v>0</v>
      </c>
      <c r="Y88" s="75"/>
      <c r="Z88" s="80"/>
      <c r="AA88" s="80"/>
      <c r="AB88" s="80"/>
      <c r="AC88" s="76"/>
      <c r="AD88" s="73"/>
      <c r="AE88" s="75"/>
      <c r="AF88" s="73"/>
      <c r="AG88" s="73"/>
      <c r="AH88" s="73"/>
      <c r="AI88" s="73"/>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row>
    <row r="89" spans="1:139" s="82" customFormat="1" ht="34.5" customHeight="1" x14ac:dyDescent="0.2">
      <c r="A89" s="94">
        <f t="shared" si="9"/>
        <v>78</v>
      </c>
      <c r="B89" s="95" t="s">
        <v>390</v>
      </c>
      <c r="C89" s="95" t="s">
        <v>391</v>
      </c>
      <c r="D89" s="99" t="s">
        <v>392</v>
      </c>
      <c r="E89" s="94" t="s">
        <v>432</v>
      </c>
      <c r="F89" s="94" t="s">
        <v>440</v>
      </c>
      <c r="G89" s="94" t="s">
        <v>45</v>
      </c>
      <c r="H89" s="99">
        <v>4</v>
      </c>
      <c r="I89" s="73"/>
      <c r="J89" s="73"/>
      <c r="K89" s="73"/>
      <c r="L89" s="73"/>
      <c r="M89" s="73"/>
      <c r="N89" s="73"/>
      <c r="O89" s="74"/>
      <c r="P89" s="75"/>
      <c r="Q89" s="77"/>
      <c r="R89" s="77"/>
      <c r="S89" s="103"/>
      <c r="T89" s="78"/>
      <c r="U89" s="79">
        <f t="shared" si="6"/>
        <v>0</v>
      </c>
      <c r="V89" s="77"/>
      <c r="W89" s="79">
        <f t="shared" si="7"/>
        <v>0</v>
      </c>
      <c r="X89" s="79">
        <f t="shared" si="8"/>
        <v>0</v>
      </c>
      <c r="Y89" s="75"/>
      <c r="Z89" s="80"/>
      <c r="AA89" s="80"/>
      <c r="AB89" s="80"/>
      <c r="AC89" s="76"/>
      <c r="AD89" s="73"/>
      <c r="AE89" s="75"/>
      <c r="AF89" s="73"/>
      <c r="AG89" s="73"/>
      <c r="AH89" s="73"/>
      <c r="AI89" s="73"/>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1"/>
      <c r="BR89" s="81"/>
      <c r="BS89" s="81"/>
      <c r="BT89" s="81"/>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row>
    <row r="90" spans="1:139" s="82" customFormat="1" ht="34.5" customHeight="1" x14ac:dyDescent="0.2">
      <c r="A90" s="94">
        <f t="shared" si="9"/>
        <v>79</v>
      </c>
      <c r="B90" s="96" t="s">
        <v>393</v>
      </c>
      <c r="C90" s="96" t="s">
        <v>394</v>
      </c>
      <c r="D90" s="97" t="s">
        <v>395</v>
      </c>
      <c r="E90" s="94" t="s">
        <v>432</v>
      </c>
      <c r="F90" s="94" t="s">
        <v>440</v>
      </c>
      <c r="G90" s="94" t="s">
        <v>45</v>
      </c>
      <c r="H90" s="97">
        <v>4</v>
      </c>
      <c r="I90" s="73"/>
      <c r="J90" s="73"/>
      <c r="K90" s="73"/>
      <c r="L90" s="73"/>
      <c r="M90" s="73"/>
      <c r="N90" s="73"/>
      <c r="O90" s="74"/>
      <c r="P90" s="75"/>
      <c r="Q90" s="77"/>
      <c r="R90" s="77"/>
      <c r="S90" s="103"/>
      <c r="T90" s="78"/>
      <c r="U90" s="79">
        <f t="shared" si="6"/>
        <v>0</v>
      </c>
      <c r="V90" s="77"/>
      <c r="W90" s="79">
        <f t="shared" si="7"/>
        <v>0</v>
      </c>
      <c r="X90" s="79">
        <f t="shared" si="8"/>
        <v>0</v>
      </c>
      <c r="Y90" s="75"/>
      <c r="Z90" s="80"/>
      <c r="AA90" s="80"/>
      <c r="AB90" s="80"/>
      <c r="AC90" s="76"/>
      <c r="AD90" s="73"/>
      <c r="AE90" s="75"/>
      <c r="AF90" s="73"/>
      <c r="AG90" s="73"/>
      <c r="AH90" s="73"/>
      <c r="AI90" s="73"/>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row>
    <row r="91" spans="1:139" s="82" customFormat="1" ht="34.5" customHeight="1" x14ac:dyDescent="0.2">
      <c r="A91" s="94">
        <f t="shared" si="9"/>
        <v>80</v>
      </c>
      <c r="B91" s="96" t="s">
        <v>396</v>
      </c>
      <c r="C91" s="96" t="s">
        <v>397</v>
      </c>
      <c r="D91" s="97" t="s">
        <v>395</v>
      </c>
      <c r="E91" s="94" t="s">
        <v>432</v>
      </c>
      <c r="F91" s="94" t="s">
        <v>440</v>
      </c>
      <c r="G91" s="94" t="s">
        <v>45</v>
      </c>
      <c r="H91" s="97">
        <v>4</v>
      </c>
      <c r="I91" s="73"/>
      <c r="J91" s="73"/>
      <c r="K91" s="73"/>
      <c r="L91" s="73"/>
      <c r="M91" s="73"/>
      <c r="N91" s="73"/>
      <c r="O91" s="74"/>
      <c r="P91" s="75"/>
      <c r="Q91" s="77"/>
      <c r="R91" s="77"/>
      <c r="S91" s="103"/>
      <c r="T91" s="78"/>
      <c r="U91" s="79">
        <f t="shared" si="6"/>
        <v>0</v>
      </c>
      <c r="V91" s="77"/>
      <c r="W91" s="79">
        <f t="shared" si="7"/>
        <v>0</v>
      </c>
      <c r="X91" s="79">
        <f t="shared" si="8"/>
        <v>0</v>
      </c>
      <c r="Y91" s="75"/>
      <c r="Z91" s="80"/>
      <c r="AA91" s="80"/>
      <c r="AB91" s="80"/>
      <c r="AC91" s="76"/>
      <c r="AD91" s="73"/>
      <c r="AE91" s="75"/>
      <c r="AF91" s="73"/>
      <c r="AG91" s="73"/>
      <c r="AH91" s="73"/>
      <c r="AI91" s="73"/>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row>
    <row r="92" spans="1:139" s="82" customFormat="1" ht="34.5" customHeight="1" x14ac:dyDescent="0.2">
      <c r="A92" s="94">
        <f t="shared" si="9"/>
        <v>81</v>
      </c>
      <c r="B92" s="96" t="s">
        <v>398</v>
      </c>
      <c r="C92" s="96" t="s">
        <v>399</v>
      </c>
      <c r="D92" s="97" t="s">
        <v>400</v>
      </c>
      <c r="E92" s="94" t="s">
        <v>432</v>
      </c>
      <c r="F92" s="94" t="s">
        <v>440</v>
      </c>
      <c r="G92" s="94" t="s">
        <v>45</v>
      </c>
      <c r="H92" s="97">
        <v>4</v>
      </c>
      <c r="I92" s="73"/>
      <c r="J92" s="73"/>
      <c r="K92" s="73"/>
      <c r="L92" s="73"/>
      <c r="M92" s="73"/>
      <c r="N92" s="73"/>
      <c r="O92" s="74"/>
      <c r="P92" s="75"/>
      <c r="Q92" s="77"/>
      <c r="R92" s="77"/>
      <c r="S92" s="103"/>
      <c r="T92" s="78"/>
      <c r="U92" s="79">
        <f t="shared" si="6"/>
        <v>0</v>
      </c>
      <c r="V92" s="77"/>
      <c r="W92" s="79">
        <f t="shared" si="7"/>
        <v>0</v>
      </c>
      <c r="X92" s="79">
        <f t="shared" si="8"/>
        <v>0</v>
      </c>
      <c r="Y92" s="75"/>
      <c r="Z92" s="80"/>
      <c r="AA92" s="80"/>
      <c r="AB92" s="80"/>
      <c r="AC92" s="76"/>
      <c r="AD92" s="73"/>
      <c r="AE92" s="75"/>
      <c r="AF92" s="73"/>
      <c r="AG92" s="73"/>
      <c r="AH92" s="73"/>
      <c r="AI92" s="73"/>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row>
    <row r="93" spans="1:139" s="82" customFormat="1" ht="34.5" customHeight="1" x14ac:dyDescent="0.2">
      <c r="A93" s="94">
        <f t="shared" si="9"/>
        <v>82</v>
      </c>
      <c r="B93" s="96" t="s">
        <v>401</v>
      </c>
      <c r="C93" s="98" t="s">
        <v>533</v>
      </c>
      <c r="D93" s="97" t="s">
        <v>532</v>
      </c>
      <c r="E93" s="94" t="s">
        <v>432</v>
      </c>
      <c r="F93" s="94" t="s">
        <v>440</v>
      </c>
      <c r="G93" s="94" t="s">
        <v>45</v>
      </c>
      <c r="H93" s="97">
        <v>2</v>
      </c>
      <c r="I93" s="73"/>
      <c r="J93" s="73"/>
      <c r="K93" s="73"/>
      <c r="L93" s="73"/>
      <c r="M93" s="73"/>
      <c r="N93" s="73"/>
      <c r="O93" s="74"/>
      <c r="P93" s="75"/>
      <c r="Q93" s="77"/>
      <c r="R93" s="77"/>
      <c r="S93" s="103"/>
      <c r="T93" s="78"/>
      <c r="U93" s="79">
        <f t="shared" si="6"/>
        <v>0</v>
      </c>
      <c r="V93" s="77"/>
      <c r="W93" s="79">
        <f t="shared" si="7"/>
        <v>0</v>
      </c>
      <c r="X93" s="79">
        <f t="shared" si="8"/>
        <v>0</v>
      </c>
      <c r="Y93" s="75"/>
      <c r="Z93" s="80"/>
      <c r="AA93" s="80"/>
      <c r="AB93" s="80"/>
      <c r="AC93" s="76"/>
      <c r="AD93" s="73"/>
      <c r="AE93" s="75"/>
      <c r="AF93" s="73"/>
      <c r="AG93" s="73"/>
      <c r="AH93" s="73"/>
      <c r="AI93" s="73"/>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1"/>
      <c r="BR93" s="81"/>
      <c r="BS93" s="81"/>
      <c r="BT93" s="8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row>
    <row r="94" spans="1:139" s="82" customFormat="1" ht="34.5" customHeight="1" x14ac:dyDescent="0.2">
      <c r="A94" s="94">
        <f t="shared" si="9"/>
        <v>83</v>
      </c>
      <c r="B94" s="96" t="s">
        <v>404</v>
      </c>
      <c r="C94" s="98" t="s">
        <v>405</v>
      </c>
      <c r="D94" s="97" t="s">
        <v>534</v>
      </c>
      <c r="E94" s="94" t="s">
        <v>432</v>
      </c>
      <c r="F94" s="94" t="s">
        <v>440</v>
      </c>
      <c r="G94" s="94" t="s">
        <v>45</v>
      </c>
      <c r="H94" s="97">
        <v>6</v>
      </c>
      <c r="I94" s="73"/>
      <c r="J94" s="73"/>
      <c r="K94" s="73"/>
      <c r="L94" s="73"/>
      <c r="M94" s="73"/>
      <c r="N94" s="73"/>
      <c r="O94" s="74"/>
      <c r="P94" s="75"/>
      <c r="Q94" s="77"/>
      <c r="R94" s="77"/>
      <c r="S94" s="103"/>
      <c r="T94" s="78"/>
      <c r="U94" s="79">
        <f t="shared" si="6"/>
        <v>0</v>
      </c>
      <c r="V94" s="77"/>
      <c r="W94" s="79">
        <f t="shared" si="7"/>
        <v>0</v>
      </c>
      <c r="X94" s="79">
        <f t="shared" si="8"/>
        <v>0</v>
      </c>
      <c r="Y94" s="75"/>
      <c r="Z94" s="80"/>
      <c r="AA94" s="80"/>
      <c r="AB94" s="80"/>
      <c r="AC94" s="76"/>
      <c r="AD94" s="73"/>
      <c r="AE94" s="75"/>
      <c r="AF94" s="73"/>
      <c r="AG94" s="73"/>
      <c r="AH94" s="73"/>
      <c r="AI94" s="73"/>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1"/>
      <c r="BR94" s="81"/>
      <c r="BS94" s="81"/>
      <c r="BT94" s="8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row>
    <row r="95" spans="1:139" s="82" customFormat="1" ht="34.5" customHeight="1" x14ac:dyDescent="0.2">
      <c r="A95" s="94">
        <f t="shared" si="9"/>
        <v>84</v>
      </c>
      <c r="B95" s="96" t="s">
        <v>406</v>
      </c>
      <c r="C95" s="96" t="s">
        <v>407</v>
      </c>
      <c r="D95" s="97" t="s">
        <v>408</v>
      </c>
      <c r="E95" s="94" t="s">
        <v>432</v>
      </c>
      <c r="F95" s="94" t="s">
        <v>440</v>
      </c>
      <c r="G95" s="94" t="s">
        <v>45</v>
      </c>
      <c r="H95" s="97">
        <v>10</v>
      </c>
      <c r="I95" s="73"/>
      <c r="J95" s="73"/>
      <c r="K95" s="73"/>
      <c r="L95" s="73"/>
      <c r="M95" s="73"/>
      <c r="N95" s="73"/>
      <c r="O95" s="74"/>
      <c r="P95" s="75"/>
      <c r="Q95" s="77"/>
      <c r="R95" s="77"/>
      <c r="S95" s="103"/>
      <c r="T95" s="78"/>
      <c r="U95" s="79">
        <f t="shared" si="6"/>
        <v>0</v>
      </c>
      <c r="V95" s="77"/>
      <c r="W95" s="79">
        <f t="shared" si="7"/>
        <v>0</v>
      </c>
      <c r="X95" s="79">
        <f t="shared" si="8"/>
        <v>0</v>
      </c>
      <c r="Y95" s="75"/>
      <c r="Z95" s="80"/>
      <c r="AA95" s="80"/>
      <c r="AB95" s="80"/>
      <c r="AC95" s="76"/>
      <c r="AD95" s="73"/>
      <c r="AE95" s="75"/>
      <c r="AF95" s="73"/>
      <c r="AG95" s="73"/>
      <c r="AH95" s="73"/>
      <c r="AI95" s="73"/>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row>
    <row r="96" spans="1:139" s="82" customFormat="1" ht="34.5" customHeight="1" x14ac:dyDescent="0.2">
      <c r="A96" s="94">
        <f t="shared" si="9"/>
        <v>85</v>
      </c>
      <c r="B96" s="96" t="s">
        <v>409</v>
      </c>
      <c r="C96" s="98" t="s">
        <v>535</v>
      </c>
      <c r="D96" s="97" t="s">
        <v>203</v>
      </c>
      <c r="E96" s="94" t="s">
        <v>432</v>
      </c>
      <c r="F96" s="94" t="s">
        <v>440</v>
      </c>
      <c r="G96" s="94" t="s">
        <v>45</v>
      </c>
      <c r="H96" s="97">
        <v>5</v>
      </c>
      <c r="I96" s="73"/>
      <c r="J96" s="73"/>
      <c r="K96" s="73"/>
      <c r="L96" s="73"/>
      <c r="M96" s="73"/>
      <c r="N96" s="73"/>
      <c r="O96" s="74"/>
      <c r="P96" s="75"/>
      <c r="Q96" s="77"/>
      <c r="R96" s="77"/>
      <c r="S96" s="103"/>
      <c r="T96" s="78"/>
      <c r="U96" s="79">
        <f t="shared" si="6"/>
        <v>0</v>
      </c>
      <c r="V96" s="77"/>
      <c r="W96" s="79">
        <f t="shared" si="7"/>
        <v>0</v>
      </c>
      <c r="X96" s="79">
        <f t="shared" si="8"/>
        <v>0</v>
      </c>
      <c r="Y96" s="75"/>
      <c r="Z96" s="80"/>
      <c r="AA96" s="80"/>
      <c r="AB96" s="80"/>
      <c r="AC96" s="76"/>
      <c r="AD96" s="73"/>
      <c r="AE96" s="75"/>
      <c r="AF96" s="73"/>
      <c r="AG96" s="73"/>
      <c r="AH96" s="73"/>
      <c r="AI96" s="73"/>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row>
    <row r="97" spans="1:139" s="82" customFormat="1" ht="34.5" customHeight="1" x14ac:dyDescent="0.2">
      <c r="A97" s="94">
        <f t="shared" si="9"/>
        <v>86</v>
      </c>
      <c r="B97" s="96" t="s">
        <v>411</v>
      </c>
      <c r="C97" s="98" t="s">
        <v>412</v>
      </c>
      <c r="D97" s="97" t="s">
        <v>413</v>
      </c>
      <c r="E97" s="94" t="s">
        <v>432</v>
      </c>
      <c r="F97" s="94" t="s">
        <v>440</v>
      </c>
      <c r="G97" s="94" t="s">
        <v>45</v>
      </c>
      <c r="H97" s="97">
        <v>6</v>
      </c>
      <c r="I97" s="73"/>
      <c r="J97" s="73"/>
      <c r="K97" s="73"/>
      <c r="L97" s="73"/>
      <c r="M97" s="73"/>
      <c r="N97" s="73"/>
      <c r="O97" s="74"/>
      <c r="P97" s="75"/>
      <c r="Q97" s="77"/>
      <c r="R97" s="77"/>
      <c r="S97" s="103"/>
      <c r="T97" s="78"/>
      <c r="U97" s="79">
        <f t="shared" si="6"/>
        <v>0</v>
      </c>
      <c r="V97" s="77"/>
      <c r="W97" s="79">
        <f t="shared" si="7"/>
        <v>0</v>
      </c>
      <c r="X97" s="79">
        <f t="shared" si="8"/>
        <v>0</v>
      </c>
      <c r="Y97" s="75"/>
      <c r="Z97" s="80"/>
      <c r="AA97" s="80"/>
      <c r="AB97" s="80"/>
      <c r="AC97" s="76"/>
      <c r="AD97" s="73"/>
      <c r="AE97" s="75"/>
      <c r="AF97" s="73"/>
      <c r="AG97" s="73"/>
      <c r="AH97" s="73"/>
      <c r="AI97" s="73"/>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row>
    <row r="98" spans="1:139" s="82" customFormat="1" ht="34.5" customHeight="1" x14ac:dyDescent="0.2">
      <c r="A98" s="94">
        <f t="shared" si="9"/>
        <v>87</v>
      </c>
      <c r="B98" s="96" t="s">
        <v>414</v>
      </c>
      <c r="C98" s="98" t="s">
        <v>415</v>
      </c>
      <c r="D98" s="97" t="s">
        <v>413</v>
      </c>
      <c r="E98" s="94" t="s">
        <v>432</v>
      </c>
      <c r="F98" s="94" t="s">
        <v>440</v>
      </c>
      <c r="G98" s="94" t="s">
        <v>45</v>
      </c>
      <c r="H98" s="97">
        <v>6</v>
      </c>
      <c r="I98" s="73"/>
      <c r="J98" s="73"/>
      <c r="K98" s="73"/>
      <c r="L98" s="73"/>
      <c r="M98" s="73"/>
      <c r="N98" s="73"/>
      <c r="O98" s="74"/>
      <c r="P98" s="75"/>
      <c r="Q98" s="77"/>
      <c r="R98" s="77"/>
      <c r="S98" s="103"/>
      <c r="T98" s="78"/>
      <c r="U98" s="79">
        <f t="shared" si="6"/>
        <v>0</v>
      </c>
      <c r="V98" s="77"/>
      <c r="W98" s="79">
        <f t="shared" si="7"/>
        <v>0</v>
      </c>
      <c r="X98" s="79">
        <f t="shared" si="8"/>
        <v>0</v>
      </c>
      <c r="Y98" s="75"/>
      <c r="Z98" s="80"/>
      <c r="AA98" s="80"/>
      <c r="AB98" s="80"/>
      <c r="AC98" s="76"/>
      <c r="AD98" s="73"/>
      <c r="AE98" s="75"/>
      <c r="AF98" s="73"/>
      <c r="AG98" s="73"/>
      <c r="AH98" s="73"/>
      <c r="AI98" s="73"/>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B98" s="81"/>
      <c r="EC98" s="81"/>
      <c r="ED98" s="81"/>
      <c r="EE98" s="81"/>
      <c r="EF98" s="81"/>
      <c r="EG98" s="81"/>
      <c r="EH98" s="81"/>
      <c r="EI98" s="81"/>
    </row>
    <row r="99" spans="1:139" s="82" customFormat="1" ht="34.5" customHeight="1" x14ac:dyDescent="0.2">
      <c r="A99" s="94">
        <f t="shared" si="9"/>
        <v>88</v>
      </c>
      <c r="B99" s="96" t="s">
        <v>416</v>
      </c>
      <c r="C99" s="98" t="s">
        <v>417</v>
      </c>
      <c r="D99" s="97" t="s">
        <v>536</v>
      </c>
      <c r="E99" s="94" t="s">
        <v>432</v>
      </c>
      <c r="F99" s="94" t="s">
        <v>440</v>
      </c>
      <c r="G99" s="94" t="s">
        <v>45</v>
      </c>
      <c r="H99" s="97">
        <v>8</v>
      </c>
      <c r="I99" s="73"/>
      <c r="J99" s="73"/>
      <c r="K99" s="73"/>
      <c r="L99" s="73"/>
      <c r="M99" s="73"/>
      <c r="N99" s="73"/>
      <c r="O99" s="74"/>
      <c r="P99" s="75"/>
      <c r="Q99" s="77"/>
      <c r="R99" s="77"/>
      <c r="S99" s="103"/>
      <c r="T99" s="78"/>
      <c r="U99" s="79">
        <f t="shared" si="6"/>
        <v>0</v>
      </c>
      <c r="V99" s="77"/>
      <c r="W99" s="79">
        <f t="shared" si="7"/>
        <v>0</v>
      </c>
      <c r="X99" s="79">
        <f t="shared" si="8"/>
        <v>0</v>
      </c>
      <c r="Y99" s="75"/>
      <c r="Z99" s="80"/>
      <c r="AA99" s="80"/>
      <c r="AB99" s="80"/>
      <c r="AC99" s="76"/>
      <c r="AD99" s="73"/>
      <c r="AE99" s="75"/>
      <c r="AF99" s="73"/>
      <c r="AG99" s="73"/>
      <c r="AH99" s="73"/>
      <c r="AI99" s="73"/>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c r="DQ99" s="81"/>
      <c r="DR99" s="81"/>
      <c r="DS99" s="81"/>
      <c r="DT99" s="81"/>
      <c r="DU99" s="81"/>
      <c r="DV99" s="81"/>
      <c r="DW99" s="81"/>
      <c r="DX99" s="81"/>
      <c r="DY99" s="81"/>
      <c r="DZ99" s="81"/>
      <c r="EA99" s="81"/>
      <c r="EB99" s="81"/>
      <c r="EC99" s="81"/>
      <c r="ED99" s="81"/>
      <c r="EE99" s="81"/>
      <c r="EF99" s="81"/>
      <c r="EG99" s="81"/>
      <c r="EH99" s="81"/>
      <c r="EI99" s="81"/>
    </row>
    <row r="100" spans="1:139" s="82" customFormat="1" ht="34.5" customHeight="1" x14ac:dyDescent="0.2">
      <c r="A100" s="94">
        <f t="shared" si="9"/>
        <v>89</v>
      </c>
      <c r="B100" s="96" t="s">
        <v>418</v>
      </c>
      <c r="C100" s="98" t="s">
        <v>537</v>
      </c>
      <c r="D100" s="97" t="s">
        <v>420</v>
      </c>
      <c r="E100" s="94" t="s">
        <v>432</v>
      </c>
      <c r="F100" s="94" t="s">
        <v>440</v>
      </c>
      <c r="G100" s="94" t="s">
        <v>45</v>
      </c>
      <c r="H100" s="97">
        <v>6</v>
      </c>
      <c r="I100" s="73"/>
      <c r="J100" s="73"/>
      <c r="K100" s="73"/>
      <c r="L100" s="73"/>
      <c r="M100" s="73"/>
      <c r="N100" s="73"/>
      <c r="O100" s="74"/>
      <c r="P100" s="75"/>
      <c r="Q100" s="77"/>
      <c r="R100" s="77"/>
      <c r="S100" s="103"/>
      <c r="T100" s="78"/>
      <c r="U100" s="79">
        <f t="shared" si="6"/>
        <v>0</v>
      </c>
      <c r="V100" s="77"/>
      <c r="W100" s="79">
        <f t="shared" si="7"/>
        <v>0</v>
      </c>
      <c r="X100" s="79">
        <f t="shared" si="8"/>
        <v>0</v>
      </c>
      <c r="Y100" s="75"/>
      <c r="Z100" s="80"/>
      <c r="AA100" s="80"/>
      <c r="AB100" s="80"/>
      <c r="AC100" s="76"/>
      <c r="AD100" s="73"/>
      <c r="AE100" s="75"/>
      <c r="AF100" s="73"/>
      <c r="AG100" s="73"/>
      <c r="AH100" s="73"/>
      <c r="AI100" s="73"/>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c r="DJ100" s="81"/>
      <c r="DK100" s="81"/>
      <c r="DL100" s="81"/>
      <c r="DM100" s="81"/>
      <c r="DN100" s="81"/>
      <c r="DO100" s="81"/>
      <c r="DP100" s="81"/>
      <c r="DQ100" s="81"/>
      <c r="DR100" s="81"/>
      <c r="DS100" s="81"/>
      <c r="DT100" s="81"/>
      <c r="DU100" s="81"/>
      <c r="DV100" s="81"/>
      <c r="DW100" s="81"/>
      <c r="DX100" s="81"/>
      <c r="DY100" s="81"/>
      <c r="DZ100" s="81"/>
      <c r="EA100" s="81"/>
      <c r="EB100" s="81"/>
      <c r="EC100" s="81"/>
      <c r="ED100" s="81"/>
      <c r="EE100" s="81"/>
      <c r="EF100" s="81"/>
      <c r="EG100" s="81"/>
      <c r="EH100" s="81"/>
      <c r="EI100" s="81"/>
    </row>
    <row r="101" spans="1:139" s="82" customFormat="1" ht="34.5" customHeight="1" x14ac:dyDescent="0.2">
      <c r="A101" s="94">
        <f t="shared" si="9"/>
        <v>90</v>
      </c>
      <c r="B101" s="96" t="s">
        <v>421</v>
      </c>
      <c r="C101" s="98" t="s">
        <v>422</v>
      </c>
      <c r="D101" s="97" t="s">
        <v>538</v>
      </c>
      <c r="E101" s="94" t="s">
        <v>432</v>
      </c>
      <c r="F101" s="94" t="s">
        <v>440</v>
      </c>
      <c r="G101" s="94" t="s">
        <v>45</v>
      </c>
      <c r="H101" s="97">
        <v>3</v>
      </c>
      <c r="I101" s="73"/>
      <c r="J101" s="73"/>
      <c r="K101" s="73"/>
      <c r="L101" s="73"/>
      <c r="M101" s="73"/>
      <c r="N101" s="73"/>
      <c r="O101" s="74"/>
      <c r="P101" s="75"/>
      <c r="Q101" s="77"/>
      <c r="R101" s="77"/>
      <c r="S101" s="103"/>
      <c r="T101" s="78"/>
      <c r="U101" s="79">
        <f t="shared" si="6"/>
        <v>0</v>
      </c>
      <c r="V101" s="77"/>
      <c r="W101" s="79">
        <f t="shared" si="7"/>
        <v>0</v>
      </c>
      <c r="X101" s="79">
        <f t="shared" si="8"/>
        <v>0</v>
      </c>
      <c r="Y101" s="75"/>
      <c r="Z101" s="80"/>
      <c r="AA101" s="80"/>
      <c r="AB101" s="80"/>
      <c r="AC101" s="76"/>
      <c r="AD101" s="73"/>
      <c r="AE101" s="75"/>
      <c r="AF101" s="73"/>
      <c r="AG101" s="73"/>
      <c r="AH101" s="73"/>
      <c r="AI101" s="73"/>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81"/>
      <c r="CT101" s="81"/>
      <c r="CU101" s="81"/>
      <c r="CV101" s="81"/>
      <c r="CW101" s="81"/>
      <c r="CX101" s="81"/>
      <c r="CY101" s="81"/>
      <c r="CZ101" s="81"/>
      <c r="DA101" s="81"/>
      <c r="DB101" s="81"/>
      <c r="DC101" s="81"/>
      <c r="DD101" s="81"/>
      <c r="DE101" s="81"/>
      <c r="DF101" s="81"/>
      <c r="DG101" s="81"/>
      <c r="DH101" s="81"/>
      <c r="DI101" s="81"/>
      <c r="DJ101" s="81"/>
      <c r="DK101" s="81"/>
      <c r="DL101" s="81"/>
      <c r="DM101" s="81"/>
      <c r="DN101" s="81"/>
      <c r="DO101" s="81"/>
      <c r="DP101" s="81"/>
      <c r="DQ101" s="81"/>
      <c r="DR101" s="81"/>
      <c r="DS101" s="81"/>
      <c r="DT101" s="81"/>
      <c r="DU101" s="81"/>
      <c r="DV101" s="81"/>
      <c r="DW101" s="81"/>
      <c r="DX101" s="81"/>
      <c r="DY101" s="81"/>
      <c r="DZ101" s="81"/>
      <c r="EA101" s="81"/>
      <c r="EB101" s="81"/>
      <c r="EC101" s="81"/>
      <c r="ED101" s="81"/>
      <c r="EE101" s="81"/>
      <c r="EF101" s="81"/>
      <c r="EG101" s="81"/>
      <c r="EH101" s="81"/>
      <c r="EI101" s="81"/>
    </row>
    <row r="102" spans="1:139" s="82" customFormat="1" ht="34.5" customHeight="1" x14ac:dyDescent="0.2">
      <c r="A102" s="94">
        <f t="shared" si="9"/>
        <v>91</v>
      </c>
      <c r="B102" s="96" t="s">
        <v>423</v>
      </c>
      <c r="C102" s="98" t="s">
        <v>589</v>
      </c>
      <c r="D102" s="97" t="s">
        <v>425</v>
      </c>
      <c r="E102" s="94" t="s">
        <v>432</v>
      </c>
      <c r="F102" s="94" t="s">
        <v>440</v>
      </c>
      <c r="G102" s="94" t="s">
        <v>45</v>
      </c>
      <c r="H102" s="97">
        <v>8</v>
      </c>
      <c r="I102" s="73"/>
      <c r="J102" s="73"/>
      <c r="K102" s="73"/>
      <c r="L102" s="73"/>
      <c r="M102" s="73"/>
      <c r="N102" s="73"/>
      <c r="O102" s="74"/>
      <c r="P102" s="75"/>
      <c r="Q102" s="77"/>
      <c r="R102" s="77"/>
      <c r="S102" s="103"/>
      <c r="T102" s="78"/>
      <c r="U102" s="79">
        <f t="shared" si="6"/>
        <v>0</v>
      </c>
      <c r="V102" s="77"/>
      <c r="W102" s="79">
        <f t="shared" si="7"/>
        <v>0</v>
      </c>
      <c r="X102" s="79">
        <f t="shared" si="8"/>
        <v>0</v>
      </c>
      <c r="Y102" s="75"/>
      <c r="Z102" s="80"/>
      <c r="AA102" s="80"/>
      <c r="AB102" s="80"/>
      <c r="AC102" s="76"/>
      <c r="AD102" s="73"/>
      <c r="AE102" s="75"/>
      <c r="AF102" s="73"/>
      <c r="AG102" s="73"/>
      <c r="AH102" s="73"/>
      <c r="AI102" s="73"/>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c r="BL102" s="81"/>
      <c r="BM102" s="81"/>
      <c r="BN102" s="81"/>
      <c r="BO102" s="81"/>
      <c r="BP102" s="81"/>
      <c r="BQ102" s="81"/>
      <c r="BR102" s="81"/>
      <c r="BS102" s="81"/>
      <c r="BT102" s="81"/>
      <c r="BU102" s="81"/>
      <c r="BV102" s="81"/>
      <c r="BW102" s="81"/>
      <c r="BX102" s="81"/>
      <c r="BY102" s="81"/>
      <c r="BZ102" s="81"/>
      <c r="CA102" s="81"/>
      <c r="CB102" s="81"/>
      <c r="CC102" s="81"/>
      <c r="CD102" s="81"/>
      <c r="CE102" s="81"/>
      <c r="CF102" s="81"/>
      <c r="CG102" s="81"/>
      <c r="CH102" s="81"/>
      <c r="CI102" s="81"/>
      <c r="CJ102" s="81"/>
      <c r="CK102" s="81"/>
      <c r="CL102" s="81"/>
      <c r="CM102" s="81"/>
      <c r="CN102" s="81"/>
      <c r="CO102" s="81"/>
      <c r="CP102" s="81"/>
      <c r="CQ102" s="81"/>
      <c r="CR102" s="81"/>
      <c r="CS102" s="81"/>
      <c r="CT102" s="81"/>
      <c r="CU102" s="81"/>
      <c r="CV102" s="81"/>
      <c r="CW102" s="81"/>
      <c r="CX102" s="81"/>
      <c r="CY102" s="81"/>
      <c r="CZ102" s="81"/>
      <c r="DA102" s="81"/>
      <c r="DB102" s="81"/>
      <c r="DC102" s="81"/>
      <c r="DD102" s="81"/>
      <c r="DE102" s="81"/>
      <c r="DF102" s="81"/>
      <c r="DG102" s="81"/>
      <c r="DH102" s="81"/>
      <c r="DI102" s="81"/>
      <c r="DJ102" s="81"/>
      <c r="DK102" s="81"/>
      <c r="DL102" s="81"/>
      <c r="DM102" s="81"/>
      <c r="DN102" s="81"/>
      <c r="DO102" s="81"/>
      <c r="DP102" s="81"/>
      <c r="DQ102" s="81"/>
      <c r="DR102" s="81"/>
      <c r="DS102" s="81"/>
      <c r="DT102" s="81"/>
      <c r="DU102" s="81"/>
      <c r="DV102" s="81"/>
      <c r="DW102" s="81"/>
      <c r="DX102" s="81"/>
      <c r="DY102" s="81"/>
      <c r="DZ102" s="81"/>
      <c r="EA102" s="81"/>
      <c r="EB102" s="81"/>
      <c r="EC102" s="81"/>
      <c r="ED102" s="81"/>
      <c r="EE102" s="81"/>
      <c r="EF102" s="81"/>
      <c r="EG102" s="81"/>
      <c r="EH102" s="81"/>
      <c r="EI102" s="81"/>
    </row>
    <row r="103" spans="1:139" s="82" customFormat="1" ht="34.5" customHeight="1" x14ac:dyDescent="0.2">
      <c r="A103" s="94">
        <f t="shared" si="9"/>
        <v>92</v>
      </c>
      <c r="B103" s="96" t="s">
        <v>426</v>
      </c>
      <c r="C103" s="96" t="s">
        <v>427</v>
      </c>
      <c r="D103" s="97" t="s">
        <v>539</v>
      </c>
      <c r="E103" s="94" t="s">
        <v>432</v>
      </c>
      <c r="F103" s="94" t="s">
        <v>440</v>
      </c>
      <c r="G103" s="94" t="s">
        <v>45</v>
      </c>
      <c r="H103" s="97">
        <v>6</v>
      </c>
      <c r="I103" s="73"/>
      <c r="J103" s="73"/>
      <c r="K103" s="73"/>
      <c r="L103" s="73"/>
      <c r="M103" s="73"/>
      <c r="N103" s="73"/>
      <c r="O103" s="74"/>
      <c r="P103" s="75"/>
      <c r="Q103" s="77"/>
      <c r="R103" s="77"/>
      <c r="S103" s="103"/>
      <c r="T103" s="78"/>
      <c r="U103" s="79">
        <f t="shared" si="6"/>
        <v>0</v>
      </c>
      <c r="V103" s="77"/>
      <c r="W103" s="79">
        <f t="shared" si="7"/>
        <v>0</v>
      </c>
      <c r="X103" s="79">
        <f t="shared" si="8"/>
        <v>0</v>
      </c>
      <c r="Y103" s="75"/>
      <c r="Z103" s="80"/>
      <c r="AA103" s="80"/>
      <c r="AB103" s="80"/>
      <c r="AC103" s="76"/>
      <c r="AD103" s="73"/>
      <c r="AE103" s="75"/>
      <c r="AF103" s="73"/>
      <c r="AG103" s="73"/>
      <c r="AH103" s="73"/>
      <c r="AI103" s="73"/>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1"/>
      <c r="BV103" s="81"/>
      <c r="BW103" s="81"/>
      <c r="BX103" s="81"/>
      <c r="BY103" s="81"/>
      <c r="BZ103" s="81"/>
      <c r="CA103" s="81"/>
      <c r="CB103" s="81"/>
      <c r="CC103" s="81"/>
      <c r="CD103" s="81"/>
      <c r="CE103" s="81"/>
      <c r="CF103" s="81"/>
      <c r="CG103" s="81"/>
      <c r="CH103" s="81"/>
      <c r="CI103" s="81"/>
      <c r="CJ103" s="81"/>
      <c r="CK103" s="81"/>
      <c r="CL103" s="81"/>
      <c r="CM103" s="81"/>
      <c r="CN103" s="81"/>
      <c r="CO103" s="81"/>
      <c r="CP103" s="81"/>
      <c r="CQ103" s="81"/>
      <c r="CR103" s="81"/>
      <c r="CS103" s="81"/>
      <c r="CT103" s="81"/>
      <c r="CU103" s="81"/>
      <c r="CV103" s="81"/>
      <c r="CW103" s="81"/>
      <c r="CX103" s="81"/>
      <c r="CY103" s="81"/>
      <c r="CZ103" s="81"/>
      <c r="DA103" s="81"/>
      <c r="DB103" s="81"/>
      <c r="DC103" s="81"/>
      <c r="DD103" s="81"/>
      <c r="DE103" s="81"/>
      <c r="DF103" s="81"/>
      <c r="DG103" s="81"/>
      <c r="DH103" s="81"/>
      <c r="DI103" s="81"/>
      <c r="DJ103" s="81"/>
      <c r="DK103" s="81"/>
      <c r="DL103" s="81"/>
      <c r="DM103" s="81"/>
      <c r="DN103" s="81"/>
      <c r="DO103" s="81"/>
      <c r="DP103" s="81"/>
      <c r="DQ103" s="81"/>
      <c r="DR103" s="81"/>
      <c r="DS103" s="81"/>
      <c r="DT103" s="81"/>
      <c r="DU103" s="81"/>
      <c r="DV103" s="81"/>
      <c r="DW103" s="81"/>
      <c r="DX103" s="81"/>
      <c r="DY103" s="81"/>
      <c r="DZ103" s="81"/>
      <c r="EA103" s="81"/>
      <c r="EB103" s="81"/>
      <c r="EC103" s="81"/>
      <c r="ED103" s="81"/>
      <c r="EE103" s="81"/>
      <c r="EF103" s="81"/>
      <c r="EG103" s="81"/>
      <c r="EH103" s="81"/>
      <c r="EI103" s="81"/>
    </row>
    <row r="104" spans="1:139" s="82" customFormat="1" ht="34.5" customHeight="1" x14ac:dyDescent="0.2">
      <c r="A104" s="94">
        <f t="shared" si="9"/>
        <v>93</v>
      </c>
      <c r="B104" s="96" t="s">
        <v>428</v>
      </c>
      <c r="C104" s="98" t="s">
        <v>541</v>
      </c>
      <c r="D104" s="97" t="s">
        <v>540</v>
      </c>
      <c r="E104" s="94" t="s">
        <v>432</v>
      </c>
      <c r="F104" s="94" t="s">
        <v>440</v>
      </c>
      <c r="G104" s="94" t="s">
        <v>45</v>
      </c>
      <c r="H104" s="97">
        <v>4</v>
      </c>
      <c r="I104" s="73"/>
      <c r="J104" s="73"/>
      <c r="K104" s="73"/>
      <c r="L104" s="73"/>
      <c r="M104" s="73"/>
      <c r="N104" s="73"/>
      <c r="O104" s="74"/>
      <c r="P104" s="75"/>
      <c r="Q104" s="77"/>
      <c r="R104" s="77"/>
      <c r="S104" s="103"/>
      <c r="T104" s="78"/>
      <c r="U104" s="79">
        <f t="shared" si="6"/>
        <v>0</v>
      </c>
      <c r="V104" s="77"/>
      <c r="W104" s="79">
        <f t="shared" si="7"/>
        <v>0</v>
      </c>
      <c r="X104" s="79">
        <f t="shared" si="8"/>
        <v>0</v>
      </c>
      <c r="Y104" s="75"/>
      <c r="Z104" s="80"/>
      <c r="AA104" s="80"/>
      <c r="AB104" s="80"/>
      <c r="AC104" s="76"/>
      <c r="AD104" s="73"/>
      <c r="AE104" s="75"/>
      <c r="AF104" s="73"/>
      <c r="AG104" s="73"/>
      <c r="AH104" s="73"/>
      <c r="AI104" s="73"/>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1"/>
      <c r="BR104" s="81"/>
      <c r="BS104" s="81"/>
      <c r="BT104" s="81"/>
      <c r="BU104" s="81"/>
      <c r="BV104" s="81"/>
      <c r="BW104" s="81"/>
      <c r="BX104" s="81"/>
      <c r="BY104" s="81"/>
      <c r="BZ104" s="81"/>
      <c r="CA104" s="81"/>
      <c r="CB104" s="81"/>
      <c r="CC104" s="81"/>
      <c r="CD104" s="81"/>
      <c r="CE104" s="81"/>
      <c r="CF104" s="81"/>
      <c r="CG104" s="81"/>
      <c r="CH104" s="81"/>
      <c r="CI104" s="81"/>
      <c r="CJ104" s="81"/>
      <c r="CK104" s="81"/>
      <c r="CL104" s="81"/>
      <c r="CM104" s="81"/>
      <c r="CN104" s="81"/>
      <c r="CO104" s="81"/>
      <c r="CP104" s="81"/>
      <c r="CQ104" s="81"/>
      <c r="CR104" s="81"/>
      <c r="CS104" s="81"/>
      <c r="CT104" s="81"/>
      <c r="CU104" s="81"/>
      <c r="CV104" s="81"/>
      <c r="CW104" s="81"/>
      <c r="CX104" s="81"/>
      <c r="CY104" s="81"/>
      <c r="CZ104" s="81"/>
      <c r="DA104" s="81"/>
      <c r="DB104" s="81"/>
      <c r="DC104" s="81"/>
      <c r="DD104" s="81"/>
      <c r="DE104" s="81"/>
      <c r="DF104" s="81"/>
      <c r="DG104" s="81"/>
      <c r="DH104" s="81"/>
      <c r="DI104" s="81"/>
      <c r="DJ104" s="81"/>
      <c r="DK104" s="81"/>
      <c r="DL104" s="81"/>
      <c r="DM104" s="81"/>
      <c r="DN104" s="81"/>
      <c r="DO104" s="81"/>
      <c r="DP104" s="81"/>
      <c r="DQ104" s="81"/>
      <c r="DR104" s="81"/>
      <c r="DS104" s="81"/>
      <c r="DT104" s="81"/>
      <c r="DU104" s="81"/>
      <c r="DV104" s="81"/>
      <c r="DW104" s="81"/>
      <c r="DX104" s="81"/>
      <c r="DY104" s="81"/>
      <c r="DZ104" s="81"/>
      <c r="EA104" s="81"/>
      <c r="EB104" s="81"/>
      <c r="EC104" s="81"/>
      <c r="ED104" s="81"/>
      <c r="EE104" s="81"/>
      <c r="EF104" s="81"/>
      <c r="EG104" s="81"/>
      <c r="EH104" s="81"/>
      <c r="EI104" s="81"/>
    </row>
    <row r="105" spans="1:139" s="82" customFormat="1" ht="34.5" customHeight="1" x14ac:dyDescent="0.2">
      <c r="A105" s="94">
        <f t="shared" si="9"/>
        <v>94</v>
      </c>
      <c r="B105" s="96" t="s">
        <v>433</v>
      </c>
      <c r="C105" s="98" t="s">
        <v>430</v>
      </c>
      <c r="D105" s="97" t="s">
        <v>195</v>
      </c>
      <c r="E105" s="94" t="s">
        <v>432</v>
      </c>
      <c r="F105" s="94" t="s">
        <v>440</v>
      </c>
      <c r="G105" s="94" t="s">
        <v>45</v>
      </c>
      <c r="H105" s="97">
        <v>6</v>
      </c>
      <c r="I105" s="73"/>
      <c r="J105" s="73"/>
      <c r="K105" s="73"/>
      <c r="L105" s="73"/>
      <c r="M105" s="73"/>
      <c r="N105" s="73"/>
      <c r="O105" s="74"/>
      <c r="P105" s="75"/>
      <c r="Q105" s="77"/>
      <c r="R105" s="77"/>
      <c r="S105" s="103"/>
      <c r="T105" s="78"/>
      <c r="U105" s="79">
        <f t="shared" si="6"/>
        <v>0</v>
      </c>
      <c r="V105" s="77"/>
      <c r="W105" s="79">
        <f t="shared" si="7"/>
        <v>0</v>
      </c>
      <c r="X105" s="79">
        <f t="shared" si="8"/>
        <v>0</v>
      </c>
      <c r="Y105" s="75"/>
      <c r="Z105" s="80"/>
      <c r="AA105" s="80"/>
      <c r="AB105" s="80"/>
      <c r="AC105" s="76"/>
      <c r="AD105" s="73"/>
      <c r="AE105" s="75"/>
      <c r="AF105" s="73"/>
      <c r="AG105" s="73"/>
      <c r="AH105" s="73"/>
      <c r="AI105" s="73"/>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c r="DT105" s="81"/>
      <c r="DU105" s="81"/>
      <c r="DV105" s="81"/>
      <c r="DW105" s="81"/>
      <c r="DX105" s="81"/>
      <c r="DY105" s="81"/>
      <c r="DZ105" s="81"/>
      <c r="EA105" s="81"/>
      <c r="EB105" s="81"/>
      <c r="EC105" s="81"/>
      <c r="ED105" s="81"/>
      <c r="EE105" s="81"/>
      <c r="EF105" s="81"/>
      <c r="EG105" s="81"/>
      <c r="EH105" s="81"/>
      <c r="EI105" s="81"/>
    </row>
    <row r="106" spans="1:139" s="82" customFormat="1" ht="34.5" customHeight="1" x14ac:dyDescent="0.2">
      <c r="A106" s="94">
        <f t="shared" si="9"/>
        <v>95</v>
      </c>
      <c r="B106" s="96" t="s">
        <v>349</v>
      </c>
      <c r="C106" s="98" t="s">
        <v>542</v>
      </c>
      <c r="D106" s="99" t="s">
        <v>543</v>
      </c>
      <c r="E106" s="94" t="s">
        <v>360</v>
      </c>
      <c r="F106" s="94" t="s">
        <v>440</v>
      </c>
      <c r="G106" s="94" t="s">
        <v>45</v>
      </c>
      <c r="H106" s="99">
        <v>4</v>
      </c>
      <c r="I106" s="73"/>
      <c r="J106" s="73"/>
      <c r="K106" s="73"/>
      <c r="L106" s="73"/>
      <c r="M106" s="73"/>
      <c r="N106" s="73"/>
      <c r="O106" s="74"/>
      <c r="P106" s="75"/>
      <c r="Q106" s="77"/>
      <c r="R106" s="77"/>
      <c r="S106" s="103"/>
      <c r="T106" s="78"/>
      <c r="U106" s="79">
        <f t="shared" si="6"/>
        <v>0</v>
      </c>
      <c r="V106" s="77"/>
      <c r="W106" s="79">
        <f t="shared" si="7"/>
        <v>0</v>
      </c>
      <c r="X106" s="79">
        <f t="shared" si="8"/>
        <v>0</v>
      </c>
      <c r="Y106" s="75"/>
      <c r="Z106" s="80"/>
      <c r="AA106" s="80"/>
      <c r="AB106" s="80"/>
      <c r="AC106" s="76"/>
      <c r="AD106" s="73"/>
      <c r="AE106" s="75"/>
      <c r="AF106" s="73"/>
      <c r="AG106" s="73"/>
      <c r="AH106" s="73"/>
      <c r="AI106" s="73"/>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c r="DT106" s="81"/>
      <c r="DU106" s="81"/>
      <c r="DV106" s="81"/>
      <c r="DW106" s="81"/>
      <c r="DX106" s="81"/>
      <c r="DY106" s="81"/>
      <c r="DZ106" s="81"/>
      <c r="EA106" s="81"/>
      <c r="EB106" s="81"/>
      <c r="EC106" s="81"/>
      <c r="ED106" s="81"/>
      <c r="EE106" s="81"/>
      <c r="EF106" s="81"/>
      <c r="EG106" s="81"/>
      <c r="EH106" s="81"/>
      <c r="EI106" s="81"/>
    </row>
    <row r="107" spans="1:139" s="82" customFormat="1" ht="34.5" customHeight="1" x14ac:dyDescent="0.2">
      <c r="A107" s="94">
        <f t="shared" si="9"/>
        <v>96</v>
      </c>
      <c r="B107" s="96" t="s">
        <v>351</v>
      </c>
      <c r="C107" s="98" t="s">
        <v>352</v>
      </c>
      <c r="D107" s="99" t="s">
        <v>553</v>
      </c>
      <c r="E107" s="94" t="s">
        <v>360</v>
      </c>
      <c r="F107" s="94" t="s">
        <v>440</v>
      </c>
      <c r="G107" s="94" t="s">
        <v>45</v>
      </c>
      <c r="H107" s="99">
        <v>4</v>
      </c>
      <c r="I107" s="73"/>
      <c r="J107" s="73"/>
      <c r="K107" s="73"/>
      <c r="L107" s="73"/>
      <c r="M107" s="73"/>
      <c r="N107" s="73"/>
      <c r="O107" s="74"/>
      <c r="P107" s="75"/>
      <c r="Q107" s="77"/>
      <c r="R107" s="77"/>
      <c r="S107" s="103"/>
      <c r="T107" s="78"/>
      <c r="U107" s="79">
        <f t="shared" si="6"/>
        <v>0</v>
      </c>
      <c r="V107" s="77"/>
      <c r="W107" s="79">
        <f t="shared" si="7"/>
        <v>0</v>
      </c>
      <c r="X107" s="79">
        <f t="shared" si="8"/>
        <v>0</v>
      </c>
      <c r="Y107" s="75"/>
      <c r="Z107" s="80"/>
      <c r="AA107" s="80"/>
      <c r="AB107" s="80"/>
      <c r="AC107" s="76"/>
      <c r="AD107" s="73"/>
      <c r="AE107" s="75"/>
      <c r="AF107" s="73"/>
      <c r="AG107" s="73"/>
      <c r="AH107" s="73"/>
      <c r="AI107" s="73"/>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c r="BL107" s="81"/>
      <c r="BM107" s="81"/>
      <c r="BN107" s="81"/>
      <c r="BO107" s="81"/>
      <c r="BP107" s="81"/>
      <c r="BQ107" s="81"/>
      <c r="BR107" s="81"/>
      <c r="BS107" s="81"/>
      <c r="BT107" s="81"/>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81"/>
      <c r="CS107" s="81"/>
      <c r="CT107" s="81"/>
      <c r="CU107" s="81"/>
      <c r="CV107" s="81"/>
      <c r="CW107" s="81"/>
      <c r="CX107" s="81"/>
      <c r="CY107" s="81"/>
      <c r="CZ107" s="81"/>
      <c r="DA107" s="81"/>
      <c r="DB107" s="81"/>
      <c r="DC107" s="81"/>
      <c r="DD107" s="81"/>
      <c r="DE107" s="81"/>
      <c r="DF107" s="81"/>
      <c r="DG107" s="81"/>
      <c r="DH107" s="81"/>
      <c r="DI107" s="81"/>
      <c r="DJ107" s="81"/>
      <c r="DK107" s="81"/>
      <c r="DL107" s="81"/>
      <c r="DM107" s="81"/>
      <c r="DN107" s="81"/>
      <c r="DO107" s="81"/>
      <c r="DP107" s="81"/>
      <c r="DQ107" s="81"/>
      <c r="DR107" s="81"/>
      <c r="DS107" s="81"/>
      <c r="DT107" s="81"/>
      <c r="DU107" s="81"/>
      <c r="DV107" s="81"/>
      <c r="DW107" s="81"/>
      <c r="DX107" s="81"/>
      <c r="DY107" s="81"/>
      <c r="DZ107" s="81"/>
      <c r="EA107" s="81"/>
      <c r="EB107" s="81"/>
      <c r="EC107" s="81"/>
      <c r="ED107" s="81"/>
      <c r="EE107" s="81"/>
      <c r="EF107" s="81"/>
      <c r="EG107" s="81"/>
      <c r="EH107" s="81"/>
      <c r="EI107" s="81"/>
    </row>
    <row r="108" spans="1:139" s="82" customFormat="1" ht="34.5" customHeight="1" x14ac:dyDescent="0.2">
      <c r="A108" s="94">
        <f t="shared" si="9"/>
        <v>97</v>
      </c>
      <c r="B108" s="96" t="s">
        <v>354</v>
      </c>
      <c r="C108" s="98" t="s">
        <v>355</v>
      </c>
      <c r="D108" s="99" t="s">
        <v>356</v>
      </c>
      <c r="E108" s="94" t="s">
        <v>360</v>
      </c>
      <c r="F108" s="94" t="s">
        <v>440</v>
      </c>
      <c r="G108" s="94" t="s">
        <v>45</v>
      </c>
      <c r="H108" s="99">
        <v>8</v>
      </c>
      <c r="I108" s="73"/>
      <c r="J108" s="73"/>
      <c r="K108" s="73"/>
      <c r="L108" s="73"/>
      <c r="M108" s="73"/>
      <c r="N108" s="73"/>
      <c r="O108" s="74"/>
      <c r="P108" s="75"/>
      <c r="Q108" s="77"/>
      <c r="R108" s="77"/>
      <c r="S108" s="103"/>
      <c r="T108" s="78"/>
      <c r="U108" s="79">
        <f t="shared" ref="U108:U140" si="10">R108-(T108*R108)</f>
        <v>0</v>
      </c>
      <c r="V108" s="77"/>
      <c r="W108" s="79">
        <f t="shared" ref="W108:W140" si="11">+SUM(U108:V108)</f>
        <v>0</v>
      </c>
      <c r="X108" s="79">
        <f t="shared" si="8"/>
        <v>0</v>
      </c>
      <c r="Y108" s="75"/>
      <c r="Z108" s="80"/>
      <c r="AA108" s="80"/>
      <c r="AB108" s="80"/>
      <c r="AC108" s="76"/>
      <c r="AD108" s="73"/>
      <c r="AE108" s="75"/>
      <c r="AF108" s="73"/>
      <c r="AG108" s="73"/>
      <c r="AH108" s="73"/>
      <c r="AI108" s="73"/>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c r="DT108" s="81"/>
      <c r="DU108" s="81"/>
      <c r="DV108" s="81"/>
      <c r="DW108" s="81"/>
      <c r="DX108" s="81"/>
      <c r="DY108" s="81"/>
      <c r="DZ108" s="81"/>
      <c r="EA108" s="81"/>
      <c r="EB108" s="81"/>
      <c r="EC108" s="81"/>
      <c r="ED108" s="81"/>
      <c r="EE108" s="81"/>
      <c r="EF108" s="81"/>
      <c r="EG108" s="81"/>
      <c r="EH108" s="81"/>
      <c r="EI108" s="81"/>
    </row>
    <row r="109" spans="1:139" s="82" customFormat="1" ht="34.5" customHeight="1" x14ac:dyDescent="0.2">
      <c r="A109" s="94">
        <f t="shared" si="9"/>
        <v>98</v>
      </c>
      <c r="B109" s="95" t="s">
        <v>357</v>
      </c>
      <c r="C109" s="98" t="s">
        <v>358</v>
      </c>
      <c r="D109" s="94" t="s">
        <v>188</v>
      </c>
      <c r="E109" s="94" t="s">
        <v>360</v>
      </c>
      <c r="F109" s="94" t="s">
        <v>440</v>
      </c>
      <c r="G109" s="94" t="s">
        <v>45</v>
      </c>
      <c r="H109" s="99">
        <v>4</v>
      </c>
      <c r="I109" s="73"/>
      <c r="J109" s="73"/>
      <c r="K109" s="73"/>
      <c r="L109" s="73"/>
      <c r="M109" s="73"/>
      <c r="N109" s="73"/>
      <c r="O109" s="74"/>
      <c r="P109" s="75"/>
      <c r="Q109" s="77"/>
      <c r="R109" s="77"/>
      <c r="S109" s="103"/>
      <c r="T109" s="78"/>
      <c r="U109" s="79">
        <f t="shared" si="10"/>
        <v>0</v>
      </c>
      <c r="V109" s="77"/>
      <c r="W109" s="79">
        <f t="shared" si="11"/>
        <v>0</v>
      </c>
      <c r="X109" s="79">
        <f t="shared" si="8"/>
        <v>0</v>
      </c>
      <c r="Y109" s="75"/>
      <c r="Z109" s="80"/>
      <c r="AA109" s="80"/>
      <c r="AB109" s="80"/>
      <c r="AC109" s="76"/>
      <c r="AD109" s="73"/>
      <c r="AE109" s="75"/>
      <c r="AF109" s="73"/>
      <c r="AG109" s="73"/>
      <c r="AH109" s="73"/>
      <c r="AI109" s="73"/>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1"/>
      <c r="DJ109" s="81"/>
      <c r="DK109" s="81"/>
      <c r="DL109" s="81"/>
      <c r="DM109" s="81"/>
      <c r="DN109" s="81"/>
      <c r="DO109" s="81"/>
      <c r="DP109" s="81"/>
      <c r="DQ109" s="81"/>
      <c r="DR109" s="81"/>
      <c r="DS109" s="81"/>
      <c r="DT109" s="81"/>
      <c r="DU109" s="81"/>
      <c r="DV109" s="81"/>
      <c r="DW109" s="81"/>
      <c r="DX109" s="81"/>
      <c r="DY109" s="81"/>
      <c r="DZ109" s="81"/>
      <c r="EA109" s="81"/>
      <c r="EB109" s="81"/>
      <c r="EC109" s="81"/>
      <c r="ED109" s="81"/>
      <c r="EE109" s="81"/>
      <c r="EF109" s="81"/>
      <c r="EG109" s="81"/>
      <c r="EH109" s="81"/>
      <c r="EI109" s="81"/>
    </row>
    <row r="110" spans="1:139" s="82" customFormat="1" ht="34.5" customHeight="1" x14ac:dyDescent="0.2">
      <c r="A110" s="94">
        <f t="shared" si="9"/>
        <v>99</v>
      </c>
      <c r="B110" s="96" t="s">
        <v>329</v>
      </c>
      <c r="C110" s="98" t="s">
        <v>554</v>
      </c>
      <c r="D110" s="99" t="s">
        <v>206</v>
      </c>
      <c r="E110" s="94" t="s">
        <v>348</v>
      </c>
      <c r="F110" s="94" t="s">
        <v>440</v>
      </c>
      <c r="G110" s="94" t="s">
        <v>45</v>
      </c>
      <c r="H110" s="99">
        <v>2</v>
      </c>
      <c r="I110" s="73"/>
      <c r="J110" s="73"/>
      <c r="K110" s="73"/>
      <c r="L110" s="73"/>
      <c r="M110" s="73"/>
      <c r="N110" s="73"/>
      <c r="O110" s="74"/>
      <c r="P110" s="75"/>
      <c r="Q110" s="77"/>
      <c r="R110" s="77"/>
      <c r="S110" s="103"/>
      <c r="T110" s="78"/>
      <c r="U110" s="79">
        <f t="shared" si="10"/>
        <v>0</v>
      </c>
      <c r="V110" s="77"/>
      <c r="W110" s="79">
        <f t="shared" si="11"/>
        <v>0</v>
      </c>
      <c r="X110" s="79">
        <f t="shared" si="8"/>
        <v>0</v>
      </c>
      <c r="Y110" s="75"/>
      <c r="Z110" s="80"/>
      <c r="AA110" s="80"/>
      <c r="AB110" s="80"/>
      <c r="AC110" s="76"/>
      <c r="AD110" s="73"/>
      <c r="AE110" s="75"/>
      <c r="AF110" s="73"/>
      <c r="AG110" s="73"/>
      <c r="AH110" s="73"/>
      <c r="AI110" s="73"/>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c r="DJ110" s="81"/>
      <c r="DK110" s="81"/>
      <c r="DL110" s="81"/>
      <c r="DM110" s="81"/>
      <c r="DN110" s="81"/>
      <c r="DO110" s="81"/>
      <c r="DP110" s="81"/>
      <c r="DQ110" s="81"/>
      <c r="DR110" s="81"/>
      <c r="DS110" s="81"/>
      <c r="DT110" s="81"/>
      <c r="DU110" s="81"/>
      <c r="DV110" s="81"/>
      <c r="DW110" s="81"/>
      <c r="DX110" s="81"/>
      <c r="DY110" s="81"/>
      <c r="DZ110" s="81"/>
      <c r="EA110" s="81"/>
      <c r="EB110" s="81"/>
      <c r="EC110" s="81"/>
      <c r="ED110" s="81"/>
      <c r="EE110" s="81"/>
      <c r="EF110" s="81"/>
      <c r="EG110" s="81"/>
      <c r="EH110" s="81"/>
      <c r="EI110" s="81"/>
    </row>
    <row r="111" spans="1:139" s="82" customFormat="1" ht="34.5" customHeight="1" x14ac:dyDescent="0.2">
      <c r="A111" s="94">
        <f t="shared" si="9"/>
        <v>100</v>
      </c>
      <c r="B111" s="96" t="s">
        <v>331</v>
      </c>
      <c r="C111" s="96" t="s">
        <v>555</v>
      </c>
      <c r="D111" s="99" t="s">
        <v>206</v>
      </c>
      <c r="E111" s="94" t="s">
        <v>348</v>
      </c>
      <c r="F111" s="94" t="s">
        <v>440</v>
      </c>
      <c r="G111" s="94" t="s">
        <v>45</v>
      </c>
      <c r="H111" s="99">
        <v>4</v>
      </c>
      <c r="I111" s="73"/>
      <c r="J111" s="73"/>
      <c r="K111" s="73"/>
      <c r="L111" s="73"/>
      <c r="M111" s="73"/>
      <c r="N111" s="73"/>
      <c r="O111" s="74"/>
      <c r="P111" s="75"/>
      <c r="Q111" s="77"/>
      <c r="R111" s="77"/>
      <c r="S111" s="103"/>
      <c r="T111" s="78"/>
      <c r="U111" s="79">
        <f t="shared" si="10"/>
        <v>0</v>
      </c>
      <c r="V111" s="77"/>
      <c r="W111" s="79">
        <f t="shared" si="11"/>
        <v>0</v>
      </c>
      <c r="X111" s="79">
        <f t="shared" si="8"/>
        <v>0</v>
      </c>
      <c r="Y111" s="75"/>
      <c r="Z111" s="80"/>
      <c r="AA111" s="80"/>
      <c r="AB111" s="80"/>
      <c r="AC111" s="76"/>
      <c r="AD111" s="73"/>
      <c r="AE111" s="75"/>
      <c r="AF111" s="73"/>
      <c r="AG111" s="73"/>
      <c r="AH111" s="73"/>
      <c r="AI111" s="73"/>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c r="DJ111" s="81"/>
      <c r="DK111" s="81"/>
      <c r="DL111" s="81"/>
      <c r="DM111" s="81"/>
      <c r="DN111" s="81"/>
      <c r="DO111" s="81"/>
      <c r="DP111" s="81"/>
      <c r="DQ111" s="81"/>
      <c r="DR111" s="81"/>
      <c r="DS111" s="81"/>
      <c r="DT111" s="81"/>
      <c r="DU111" s="81"/>
      <c r="DV111" s="81"/>
      <c r="DW111" s="81"/>
      <c r="DX111" s="81"/>
      <c r="DY111" s="81"/>
      <c r="DZ111" s="81"/>
      <c r="EA111" s="81"/>
      <c r="EB111" s="81"/>
      <c r="EC111" s="81"/>
      <c r="ED111" s="81"/>
      <c r="EE111" s="81"/>
      <c r="EF111" s="81"/>
      <c r="EG111" s="81"/>
      <c r="EH111" s="81"/>
      <c r="EI111" s="81"/>
    </row>
    <row r="112" spans="1:139" s="82" customFormat="1" ht="34.5" customHeight="1" x14ac:dyDescent="0.2">
      <c r="A112" s="94">
        <f t="shared" si="9"/>
        <v>101</v>
      </c>
      <c r="B112" s="96" t="s">
        <v>333</v>
      </c>
      <c r="C112" s="96" t="s">
        <v>556</v>
      </c>
      <c r="D112" s="99" t="s">
        <v>206</v>
      </c>
      <c r="E112" s="94" t="s">
        <v>348</v>
      </c>
      <c r="F112" s="94" t="s">
        <v>440</v>
      </c>
      <c r="G112" s="94" t="s">
        <v>45</v>
      </c>
      <c r="H112" s="99">
        <v>4</v>
      </c>
      <c r="I112" s="73"/>
      <c r="J112" s="73"/>
      <c r="K112" s="73"/>
      <c r="L112" s="73"/>
      <c r="M112" s="73"/>
      <c r="N112" s="73"/>
      <c r="O112" s="74"/>
      <c r="P112" s="75"/>
      <c r="Q112" s="77"/>
      <c r="R112" s="77"/>
      <c r="S112" s="103"/>
      <c r="T112" s="78"/>
      <c r="U112" s="79">
        <f t="shared" si="10"/>
        <v>0</v>
      </c>
      <c r="V112" s="77"/>
      <c r="W112" s="79">
        <f t="shared" si="11"/>
        <v>0</v>
      </c>
      <c r="X112" s="79">
        <f t="shared" si="8"/>
        <v>0</v>
      </c>
      <c r="Y112" s="75"/>
      <c r="Z112" s="80"/>
      <c r="AA112" s="80"/>
      <c r="AB112" s="80"/>
      <c r="AC112" s="76"/>
      <c r="AD112" s="73"/>
      <c r="AE112" s="75"/>
      <c r="AF112" s="73"/>
      <c r="AG112" s="73"/>
      <c r="AH112" s="73"/>
      <c r="AI112" s="73"/>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81"/>
      <c r="CW112" s="81"/>
      <c r="CX112" s="81"/>
      <c r="CY112" s="81"/>
      <c r="CZ112" s="81"/>
      <c r="DA112" s="81"/>
      <c r="DB112" s="81"/>
      <c r="DC112" s="81"/>
      <c r="DD112" s="81"/>
      <c r="DE112" s="81"/>
      <c r="DF112" s="81"/>
      <c r="DG112" s="81"/>
      <c r="DH112" s="81"/>
      <c r="DI112" s="81"/>
      <c r="DJ112" s="81"/>
      <c r="DK112" s="81"/>
      <c r="DL112" s="81"/>
      <c r="DM112" s="81"/>
      <c r="DN112" s="81"/>
      <c r="DO112" s="81"/>
      <c r="DP112" s="81"/>
      <c r="DQ112" s="81"/>
      <c r="DR112" s="81"/>
      <c r="DS112" s="81"/>
      <c r="DT112" s="81"/>
      <c r="DU112" s="81"/>
      <c r="DV112" s="81"/>
      <c r="DW112" s="81"/>
      <c r="DX112" s="81"/>
      <c r="DY112" s="81"/>
      <c r="DZ112" s="81"/>
      <c r="EA112" s="81"/>
      <c r="EB112" s="81"/>
      <c r="EC112" s="81"/>
      <c r="ED112" s="81"/>
      <c r="EE112" s="81"/>
      <c r="EF112" s="81"/>
      <c r="EG112" s="81"/>
      <c r="EH112" s="81"/>
      <c r="EI112" s="81"/>
    </row>
    <row r="113" spans="1:139" s="82" customFormat="1" ht="34.5" customHeight="1" x14ac:dyDescent="0.2">
      <c r="A113" s="94">
        <f t="shared" si="9"/>
        <v>102</v>
      </c>
      <c r="B113" s="96" t="s">
        <v>335</v>
      </c>
      <c r="C113" s="96" t="s">
        <v>557</v>
      </c>
      <c r="D113" s="99" t="s">
        <v>337</v>
      </c>
      <c r="E113" s="94" t="s">
        <v>348</v>
      </c>
      <c r="F113" s="94" t="s">
        <v>440</v>
      </c>
      <c r="G113" s="94" t="s">
        <v>45</v>
      </c>
      <c r="H113" s="99">
        <v>4</v>
      </c>
      <c r="I113" s="73"/>
      <c r="J113" s="73"/>
      <c r="K113" s="73"/>
      <c r="L113" s="73"/>
      <c r="M113" s="73"/>
      <c r="N113" s="73"/>
      <c r="O113" s="74"/>
      <c r="P113" s="75"/>
      <c r="Q113" s="77"/>
      <c r="R113" s="77"/>
      <c r="S113" s="103"/>
      <c r="T113" s="78"/>
      <c r="U113" s="79">
        <f t="shared" si="10"/>
        <v>0</v>
      </c>
      <c r="V113" s="77"/>
      <c r="W113" s="79">
        <f t="shared" si="11"/>
        <v>0</v>
      </c>
      <c r="X113" s="79">
        <f t="shared" si="8"/>
        <v>0</v>
      </c>
      <c r="Y113" s="75"/>
      <c r="Z113" s="80"/>
      <c r="AA113" s="80"/>
      <c r="AB113" s="80"/>
      <c r="AC113" s="76"/>
      <c r="AD113" s="73"/>
      <c r="AE113" s="75"/>
      <c r="AF113" s="73"/>
      <c r="AG113" s="73"/>
      <c r="AH113" s="73"/>
      <c r="AI113" s="73"/>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1"/>
      <c r="BU113" s="81"/>
      <c r="BV113" s="81"/>
      <c r="BW113" s="81"/>
      <c r="BX113" s="81"/>
      <c r="BY113" s="81"/>
      <c r="BZ113" s="81"/>
      <c r="CA113" s="81"/>
      <c r="CB113" s="81"/>
      <c r="CC113" s="81"/>
      <c r="CD113" s="81"/>
      <c r="CE113" s="81"/>
      <c r="CF113" s="81"/>
      <c r="CG113" s="81"/>
      <c r="CH113" s="81"/>
      <c r="CI113" s="81"/>
      <c r="CJ113" s="81"/>
      <c r="CK113" s="81"/>
      <c r="CL113" s="81"/>
      <c r="CM113" s="81"/>
      <c r="CN113" s="81"/>
      <c r="CO113" s="81"/>
      <c r="CP113" s="81"/>
      <c r="CQ113" s="81"/>
      <c r="CR113" s="81"/>
      <c r="CS113" s="81"/>
      <c r="CT113" s="81"/>
      <c r="CU113" s="81"/>
      <c r="CV113" s="81"/>
      <c r="CW113" s="81"/>
      <c r="CX113" s="81"/>
      <c r="CY113" s="81"/>
      <c r="CZ113" s="81"/>
      <c r="DA113" s="81"/>
      <c r="DB113" s="81"/>
      <c r="DC113" s="81"/>
      <c r="DD113" s="81"/>
      <c r="DE113" s="81"/>
      <c r="DF113" s="81"/>
      <c r="DG113" s="81"/>
      <c r="DH113" s="81"/>
      <c r="DI113" s="81"/>
      <c r="DJ113" s="81"/>
      <c r="DK113" s="81"/>
      <c r="DL113" s="81"/>
      <c r="DM113" s="81"/>
      <c r="DN113" s="81"/>
      <c r="DO113" s="81"/>
      <c r="DP113" s="81"/>
      <c r="DQ113" s="81"/>
      <c r="DR113" s="81"/>
      <c r="DS113" s="81"/>
      <c r="DT113" s="81"/>
      <c r="DU113" s="81"/>
      <c r="DV113" s="81"/>
      <c r="DW113" s="81"/>
      <c r="DX113" s="81"/>
      <c r="DY113" s="81"/>
      <c r="DZ113" s="81"/>
      <c r="EA113" s="81"/>
      <c r="EB113" s="81"/>
      <c r="EC113" s="81"/>
      <c r="ED113" s="81"/>
      <c r="EE113" s="81"/>
      <c r="EF113" s="81"/>
      <c r="EG113" s="81"/>
      <c r="EH113" s="81"/>
      <c r="EI113" s="81"/>
    </row>
    <row r="114" spans="1:139" s="82" customFormat="1" ht="34.5" customHeight="1" x14ac:dyDescent="0.2">
      <c r="A114" s="94">
        <f t="shared" si="9"/>
        <v>103</v>
      </c>
      <c r="B114" s="96" t="s">
        <v>338</v>
      </c>
      <c r="C114" s="98" t="s">
        <v>518</v>
      </c>
      <c r="D114" s="99" t="s">
        <v>202</v>
      </c>
      <c r="E114" s="94" t="s">
        <v>348</v>
      </c>
      <c r="F114" s="94" t="s">
        <v>440</v>
      </c>
      <c r="G114" s="94" t="s">
        <v>45</v>
      </c>
      <c r="H114" s="99">
        <v>6</v>
      </c>
      <c r="I114" s="73"/>
      <c r="J114" s="73"/>
      <c r="K114" s="73"/>
      <c r="L114" s="73"/>
      <c r="M114" s="73"/>
      <c r="N114" s="73"/>
      <c r="O114" s="74"/>
      <c r="P114" s="75"/>
      <c r="Q114" s="77"/>
      <c r="R114" s="77"/>
      <c r="S114" s="103"/>
      <c r="T114" s="78"/>
      <c r="U114" s="79">
        <f t="shared" si="10"/>
        <v>0</v>
      </c>
      <c r="V114" s="77"/>
      <c r="W114" s="79">
        <f t="shared" si="11"/>
        <v>0</v>
      </c>
      <c r="X114" s="79">
        <f t="shared" si="8"/>
        <v>0</v>
      </c>
      <c r="Y114" s="75"/>
      <c r="Z114" s="80"/>
      <c r="AA114" s="80"/>
      <c r="AB114" s="80"/>
      <c r="AC114" s="76"/>
      <c r="AD114" s="73"/>
      <c r="AE114" s="75"/>
      <c r="AF114" s="73"/>
      <c r="AG114" s="73"/>
      <c r="AH114" s="73"/>
      <c r="AI114" s="73"/>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c r="BL114" s="81"/>
      <c r="BM114" s="81"/>
      <c r="BN114" s="81"/>
      <c r="BO114" s="81"/>
      <c r="BP114" s="81"/>
      <c r="BQ114" s="81"/>
      <c r="BR114" s="81"/>
      <c r="BS114" s="81"/>
      <c r="BT114" s="81"/>
      <c r="BU114" s="81"/>
      <c r="BV114" s="81"/>
      <c r="BW114" s="81"/>
      <c r="BX114" s="81"/>
      <c r="BY114" s="81"/>
      <c r="BZ114" s="81"/>
      <c r="CA114" s="81"/>
      <c r="CB114" s="81"/>
      <c r="CC114" s="81"/>
      <c r="CD114" s="81"/>
      <c r="CE114" s="81"/>
      <c r="CF114" s="81"/>
      <c r="CG114" s="81"/>
      <c r="CH114" s="81"/>
      <c r="CI114" s="81"/>
      <c r="CJ114" s="81"/>
      <c r="CK114" s="81"/>
      <c r="CL114" s="81"/>
      <c r="CM114" s="81"/>
      <c r="CN114" s="81"/>
      <c r="CO114" s="81"/>
      <c r="CP114" s="81"/>
      <c r="CQ114" s="81"/>
      <c r="CR114" s="81"/>
      <c r="CS114" s="81"/>
      <c r="CT114" s="81"/>
      <c r="CU114" s="81"/>
      <c r="CV114" s="81"/>
      <c r="CW114" s="81"/>
      <c r="CX114" s="81"/>
      <c r="CY114" s="81"/>
      <c r="CZ114" s="81"/>
      <c r="DA114" s="81"/>
      <c r="DB114" s="81"/>
      <c r="DC114" s="81"/>
      <c r="DD114" s="81"/>
      <c r="DE114" s="81"/>
      <c r="DF114" s="81"/>
      <c r="DG114" s="81"/>
      <c r="DH114" s="81"/>
      <c r="DI114" s="81"/>
      <c r="DJ114" s="81"/>
      <c r="DK114" s="81"/>
      <c r="DL114" s="81"/>
      <c r="DM114" s="81"/>
      <c r="DN114" s="81"/>
      <c r="DO114" s="81"/>
      <c r="DP114" s="81"/>
      <c r="DQ114" s="81"/>
      <c r="DR114" s="81"/>
      <c r="DS114" s="81"/>
      <c r="DT114" s="81"/>
      <c r="DU114" s="81"/>
      <c r="DV114" s="81"/>
      <c r="DW114" s="81"/>
      <c r="DX114" s="81"/>
      <c r="DY114" s="81"/>
      <c r="DZ114" s="81"/>
      <c r="EA114" s="81"/>
      <c r="EB114" s="81"/>
      <c r="EC114" s="81"/>
      <c r="ED114" s="81"/>
      <c r="EE114" s="81"/>
      <c r="EF114" s="81"/>
      <c r="EG114" s="81"/>
      <c r="EH114" s="81"/>
      <c r="EI114" s="81"/>
    </row>
    <row r="115" spans="1:139" s="82" customFormat="1" ht="34.5" customHeight="1" x14ac:dyDescent="0.2">
      <c r="A115" s="94">
        <f t="shared" si="9"/>
        <v>104</v>
      </c>
      <c r="B115" s="95" t="s">
        <v>340</v>
      </c>
      <c r="C115" s="95" t="s">
        <v>341</v>
      </c>
      <c r="D115" s="99" t="s">
        <v>260</v>
      </c>
      <c r="E115" s="94" t="s">
        <v>348</v>
      </c>
      <c r="F115" s="94" t="s">
        <v>440</v>
      </c>
      <c r="G115" s="94" t="s">
        <v>45</v>
      </c>
      <c r="H115" s="99">
        <v>4</v>
      </c>
      <c r="I115" s="73"/>
      <c r="J115" s="73"/>
      <c r="K115" s="73"/>
      <c r="L115" s="73"/>
      <c r="M115" s="73"/>
      <c r="N115" s="73"/>
      <c r="O115" s="74"/>
      <c r="P115" s="75"/>
      <c r="Q115" s="77"/>
      <c r="R115" s="77"/>
      <c r="S115" s="103"/>
      <c r="T115" s="78"/>
      <c r="U115" s="79">
        <f t="shared" si="10"/>
        <v>0</v>
      </c>
      <c r="V115" s="77"/>
      <c r="W115" s="79">
        <f t="shared" si="11"/>
        <v>0</v>
      </c>
      <c r="X115" s="79">
        <f t="shared" si="8"/>
        <v>0</v>
      </c>
      <c r="Y115" s="75"/>
      <c r="Z115" s="80"/>
      <c r="AA115" s="80"/>
      <c r="AB115" s="80"/>
      <c r="AC115" s="76"/>
      <c r="AD115" s="73"/>
      <c r="AE115" s="75"/>
      <c r="AF115" s="73"/>
      <c r="AG115" s="73"/>
      <c r="AH115" s="73"/>
      <c r="AI115" s="73"/>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c r="BL115" s="81"/>
      <c r="BM115" s="81"/>
      <c r="BN115" s="81"/>
      <c r="BO115" s="81"/>
      <c r="BP115" s="81"/>
      <c r="BQ115" s="81"/>
      <c r="BR115" s="81"/>
      <c r="BS115" s="81"/>
      <c r="BT115" s="81"/>
      <c r="BU115" s="81"/>
      <c r="BV115" s="81"/>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1"/>
      <c r="CS115" s="81"/>
      <c r="CT115" s="81"/>
      <c r="CU115" s="81"/>
      <c r="CV115" s="81"/>
      <c r="CW115" s="81"/>
      <c r="CX115" s="81"/>
      <c r="CY115" s="81"/>
      <c r="CZ115" s="81"/>
      <c r="DA115" s="81"/>
      <c r="DB115" s="81"/>
      <c r="DC115" s="81"/>
      <c r="DD115" s="81"/>
      <c r="DE115" s="81"/>
      <c r="DF115" s="81"/>
      <c r="DG115" s="81"/>
      <c r="DH115" s="81"/>
      <c r="DI115" s="81"/>
      <c r="DJ115" s="81"/>
      <c r="DK115" s="81"/>
      <c r="DL115" s="81"/>
      <c r="DM115" s="81"/>
      <c r="DN115" s="81"/>
      <c r="DO115" s="81"/>
      <c r="DP115" s="81"/>
      <c r="DQ115" s="81"/>
      <c r="DR115" s="81"/>
      <c r="DS115" s="81"/>
      <c r="DT115" s="81"/>
      <c r="DU115" s="81"/>
      <c r="DV115" s="81"/>
      <c r="DW115" s="81"/>
      <c r="DX115" s="81"/>
      <c r="DY115" s="81"/>
      <c r="DZ115" s="81"/>
      <c r="EA115" s="81"/>
      <c r="EB115" s="81"/>
      <c r="EC115" s="81"/>
      <c r="ED115" s="81"/>
      <c r="EE115" s="81"/>
      <c r="EF115" s="81"/>
      <c r="EG115" s="81"/>
      <c r="EH115" s="81"/>
      <c r="EI115" s="81"/>
    </row>
    <row r="116" spans="1:139" s="82" customFormat="1" ht="34.5" customHeight="1" x14ac:dyDescent="0.2">
      <c r="A116" s="94">
        <f t="shared" si="9"/>
        <v>105</v>
      </c>
      <c r="B116" s="95" t="s">
        <v>342</v>
      </c>
      <c r="C116" s="95" t="s">
        <v>343</v>
      </c>
      <c r="D116" s="99" t="s">
        <v>260</v>
      </c>
      <c r="E116" s="94" t="s">
        <v>348</v>
      </c>
      <c r="F116" s="94" t="s">
        <v>440</v>
      </c>
      <c r="G116" s="94" t="s">
        <v>45</v>
      </c>
      <c r="H116" s="99">
        <v>4</v>
      </c>
      <c r="I116" s="73"/>
      <c r="J116" s="73"/>
      <c r="K116" s="73"/>
      <c r="L116" s="73"/>
      <c r="M116" s="73"/>
      <c r="N116" s="73"/>
      <c r="O116" s="74"/>
      <c r="P116" s="75"/>
      <c r="Q116" s="77"/>
      <c r="R116" s="77"/>
      <c r="S116" s="103"/>
      <c r="T116" s="78"/>
      <c r="U116" s="79">
        <f t="shared" si="10"/>
        <v>0</v>
      </c>
      <c r="V116" s="77"/>
      <c r="W116" s="79">
        <f t="shared" si="11"/>
        <v>0</v>
      </c>
      <c r="X116" s="79">
        <f t="shared" si="8"/>
        <v>0</v>
      </c>
      <c r="Y116" s="75"/>
      <c r="Z116" s="80"/>
      <c r="AA116" s="80"/>
      <c r="AB116" s="80"/>
      <c r="AC116" s="76"/>
      <c r="AD116" s="73"/>
      <c r="AE116" s="75"/>
      <c r="AF116" s="73"/>
      <c r="AG116" s="73"/>
      <c r="AH116" s="73"/>
      <c r="AI116" s="73"/>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c r="DU116" s="81"/>
      <c r="DV116" s="81"/>
      <c r="DW116" s="81"/>
      <c r="DX116" s="81"/>
      <c r="DY116" s="81"/>
      <c r="DZ116" s="81"/>
      <c r="EA116" s="81"/>
      <c r="EB116" s="81"/>
      <c r="EC116" s="81"/>
      <c r="ED116" s="81"/>
      <c r="EE116" s="81"/>
      <c r="EF116" s="81"/>
      <c r="EG116" s="81"/>
      <c r="EH116" s="81"/>
      <c r="EI116" s="81"/>
    </row>
    <row r="117" spans="1:139" s="82" customFormat="1" ht="34.5" customHeight="1" x14ac:dyDescent="0.2">
      <c r="A117" s="94">
        <f t="shared" si="9"/>
        <v>106</v>
      </c>
      <c r="B117" s="96" t="s">
        <v>344</v>
      </c>
      <c r="C117" s="98" t="s">
        <v>345</v>
      </c>
      <c r="D117" s="97" t="s">
        <v>195</v>
      </c>
      <c r="E117" s="94" t="s">
        <v>348</v>
      </c>
      <c r="F117" s="94" t="s">
        <v>440</v>
      </c>
      <c r="G117" s="94" t="s">
        <v>45</v>
      </c>
      <c r="H117" s="97">
        <v>3</v>
      </c>
      <c r="I117" s="73"/>
      <c r="J117" s="73"/>
      <c r="K117" s="73"/>
      <c r="L117" s="73"/>
      <c r="M117" s="73"/>
      <c r="N117" s="73"/>
      <c r="O117" s="74"/>
      <c r="P117" s="75"/>
      <c r="Q117" s="77"/>
      <c r="R117" s="77"/>
      <c r="S117" s="103"/>
      <c r="T117" s="78"/>
      <c r="U117" s="79">
        <f t="shared" si="10"/>
        <v>0</v>
      </c>
      <c r="V117" s="77"/>
      <c r="W117" s="79">
        <f t="shared" si="11"/>
        <v>0</v>
      </c>
      <c r="X117" s="79">
        <f t="shared" si="8"/>
        <v>0</v>
      </c>
      <c r="Y117" s="75"/>
      <c r="Z117" s="80"/>
      <c r="AA117" s="80"/>
      <c r="AB117" s="80"/>
      <c r="AC117" s="76"/>
      <c r="AD117" s="73"/>
      <c r="AE117" s="75"/>
      <c r="AF117" s="73"/>
      <c r="AG117" s="73"/>
      <c r="AH117" s="73"/>
      <c r="AI117" s="73"/>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c r="BL117" s="81"/>
      <c r="BM117" s="81"/>
      <c r="BN117" s="81"/>
      <c r="BO117" s="81"/>
      <c r="BP117" s="81"/>
      <c r="BQ117" s="81"/>
      <c r="BR117" s="81"/>
      <c r="BS117" s="81"/>
      <c r="BT117" s="81"/>
      <c r="BU117" s="81"/>
      <c r="BV117" s="81"/>
      <c r="BW117" s="81"/>
      <c r="BX117" s="81"/>
      <c r="BY117" s="81"/>
      <c r="BZ117" s="81"/>
      <c r="CA117" s="81"/>
      <c r="CB117" s="81"/>
      <c r="CC117" s="81"/>
      <c r="CD117" s="81"/>
      <c r="CE117" s="81"/>
      <c r="CF117" s="81"/>
      <c r="CG117" s="81"/>
      <c r="CH117" s="81"/>
      <c r="CI117" s="81"/>
      <c r="CJ117" s="81"/>
      <c r="CK117" s="81"/>
      <c r="CL117" s="81"/>
      <c r="CM117" s="81"/>
      <c r="CN117" s="81"/>
      <c r="CO117" s="81"/>
      <c r="CP117" s="81"/>
      <c r="CQ117" s="81"/>
      <c r="CR117" s="81"/>
      <c r="CS117" s="81"/>
      <c r="CT117" s="81"/>
      <c r="CU117" s="81"/>
      <c r="CV117" s="81"/>
      <c r="CW117" s="81"/>
      <c r="CX117" s="81"/>
      <c r="CY117" s="81"/>
      <c r="CZ117" s="81"/>
      <c r="DA117" s="81"/>
      <c r="DB117" s="81"/>
      <c r="DC117" s="81"/>
      <c r="DD117" s="81"/>
      <c r="DE117" s="81"/>
      <c r="DF117" s="81"/>
      <c r="DG117" s="81"/>
      <c r="DH117" s="81"/>
      <c r="DI117" s="81"/>
      <c r="DJ117" s="81"/>
      <c r="DK117" s="81"/>
      <c r="DL117" s="81"/>
      <c r="DM117" s="81"/>
      <c r="DN117" s="81"/>
      <c r="DO117" s="81"/>
      <c r="DP117" s="81"/>
      <c r="DQ117" s="81"/>
      <c r="DR117" s="81"/>
      <c r="DS117" s="81"/>
      <c r="DT117" s="81"/>
      <c r="DU117" s="81"/>
      <c r="DV117" s="81"/>
      <c r="DW117" s="81"/>
      <c r="DX117" s="81"/>
      <c r="DY117" s="81"/>
      <c r="DZ117" s="81"/>
      <c r="EA117" s="81"/>
      <c r="EB117" s="81"/>
      <c r="EC117" s="81"/>
      <c r="ED117" s="81"/>
      <c r="EE117" s="81"/>
      <c r="EF117" s="81"/>
      <c r="EG117" s="81"/>
      <c r="EH117" s="81"/>
      <c r="EI117" s="81"/>
    </row>
    <row r="118" spans="1:139" s="82" customFormat="1" ht="34.5" customHeight="1" x14ac:dyDescent="0.2">
      <c r="A118" s="94">
        <f t="shared" si="9"/>
        <v>107</v>
      </c>
      <c r="B118" s="96" t="s">
        <v>346</v>
      </c>
      <c r="C118" s="96" t="s">
        <v>347</v>
      </c>
      <c r="D118" s="99" t="s">
        <v>206</v>
      </c>
      <c r="E118" s="94" t="s">
        <v>348</v>
      </c>
      <c r="F118" s="94" t="s">
        <v>440</v>
      </c>
      <c r="G118" s="94" t="s">
        <v>45</v>
      </c>
      <c r="H118" s="99">
        <v>4</v>
      </c>
      <c r="I118" s="73"/>
      <c r="J118" s="73"/>
      <c r="K118" s="73"/>
      <c r="L118" s="73"/>
      <c r="M118" s="73"/>
      <c r="N118" s="73"/>
      <c r="O118" s="74"/>
      <c r="P118" s="75"/>
      <c r="Q118" s="77"/>
      <c r="R118" s="77"/>
      <c r="S118" s="103"/>
      <c r="T118" s="78"/>
      <c r="U118" s="79">
        <f t="shared" si="10"/>
        <v>0</v>
      </c>
      <c r="V118" s="77"/>
      <c r="W118" s="79">
        <f t="shared" si="11"/>
        <v>0</v>
      </c>
      <c r="X118" s="79">
        <f t="shared" si="8"/>
        <v>0</v>
      </c>
      <c r="Y118" s="75"/>
      <c r="Z118" s="80"/>
      <c r="AA118" s="80"/>
      <c r="AB118" s="80"/>
      <c r="AC118" s="76"/>
      <c r="AD118" s="73"/>
      <c r="AE118" s="75"/>
      <c r="AF118" s="73"/>
      <c r="AG118" s="73"/>
      <c r="AH118" s="73"/>
      <c r="AI118" s="73"/>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c r="BL118" s="81"/>
      <c r="BM118" s="81"/>
      <c r="BN118" s="81"/>
      <c r="BO118" s="81"/>
      <c r="BP118" s="81"/>
      <c r="BQ118" s="81"/>
      <c r="BR118" s="81"/>
      <c r="BS118" s="81"/>
      <c r="BT118" s="81"/>
      <c r="BU118" s="81"/>
      <c r="BV118" s="81"/>
      <c r="BW118" s="81"/>
      <c r="BX118" s="81"/>
      <c r="BY118" s="81"/>
      <c r="BZ118" s="81"/>
      <c r="CA118" s="81"/>
      <c r="CB118" s="81"/>
      <c r="CC118" s="81"/>
      <c r="CD118" s="81"/>
      <c r="CE118" s="81"/>
      <c r="CF118" s="81"/>
      <c r="CG118" s="81"/>
      <c r="CH118" s="81"/>
      <c r="CI118" s="81"/>
      <c r="CJ118" s="81"/>
      <c r="CK118" s="81"/>
      <c r="CL118" s="81"/>
      <c r="CM118" s="81"/>
      <c r="CN118" s="81"/>
      <c r="CO118" s="81"/>
      <c r="CP118" s="81"/>
      <c r="CQ118" s="81"/>
      <c r="CR118" s="81"/>
      <c r="CS118" s="81"/>
      <c r="CT118" s="81"/>
      <c r="CU118" s="81"/>
      <c r="CV118" s="81"/>
      <c r="CW118" s="81"/>
      <c r="CX118" s="81"/>
      <c r="CY118" s="81"/>
      <c r="CZ118" s="81"/>
      <c r="DA118" s="81"/>
      <c r="DB118" s="81"/>
      <c r="DC118" s="81"/>
      <c r="DD118" s="81"/>
      <c r="DE118" s="81"/>
      <c r="DF118" s="81"/>
      <c r="DG118" s="81"/>
      <c r="DH118" s="81"/>
      <c r="DI118" s="81"/>
      <c r="DJ118" s="81"/>
      <c r="DK118" s="81"/>
      <c r="DL118" s="81"/>
      <c r="DM118" s="81"/>
      <c r="DN118" s="81"/>
      <c r="DO118" s="81"/>
      <c r="DP118" s="81"/>
      <c r="DQ118" s="81"/>
      <c r="DR118" s="81"/>
      <c r="DS118" s="81"/>
      <c r="DT118" s="81"/>
      <c r="DU118" s="81"/>
      <c r="DV118" s="81"/>
      <c r="DW118" s="81"/>
      <c r="DX118" s="81"/>
      <c r="DY118" s="81"/>
      <c r="DZ118" s="81"/>
      <c r="EA118" s="81"/>
      <c r="EB118" s="81"/>
      <c r="EC118" s="81"/>
      <c r="ED118" s="81"/>
      <c r="EE118" s="81"/>
      <c r="EF118" s="81"/>
      <c r="EG118" s="81"/>
      <c r="EH118" s="81"/>
      <c r="EI118" s="81"/>
    </row>
    <row r="119" spans="1:139" s="82" customFormat="1" ht="34.5" customHeight="1" x14ac:dyDescent="0.2">
      <c r="A119" s="94">
        <f t="shared" si="9"/>
        <v>108</v>
      </c>
      <c r="B119" s="95" t="s">
        <v>315</v>
      </c>
      <c r="C119" s="96" t="s">
        <v>361</v>
      </c>
      <c r="D119" s="94" t="s">
        <v>362</v>
      </c>
      <c r="E119" s="94" t="s">
        <v>373</v>
      </c>
      <c r="F119" s="94" t="s">
        <v>440</v>
      </c>
      <c r="G119" s="94" t="s">
        <v>45</v>
      </c>
      <c r="H119" s="99">
        <v>19</v>
      </c>
      <c r="I119" s="73"/>
      <c r="J119" s="73"/>
      <c r="K119" s="73"/>
      <c r="L119" s="73"/>
      <c r="M119" s="73"/>
      <c r="N119" s="73"/>
      <c r="O119" s="74"/>
      <c r="P119" s="75"/>
      <c r="Q119" s="77"/>
      <c r="R119" s="77"/>
      <c r="S119" s="103"/>
      <c r="T119" s="78"/>
      <c r="U119" s="79">
        <f t="shared" si="10"/>
        <v>0</v>
      </c>
      <c r="V119" s="77"/>
      <c r="W119" s="79">
        <f t="shared" si="11"/>
        <v>0</v>
      </c>
      <c r="X119" s="79">
        <f t="shared" si="8"/>
        <v>0</v>
      </c>
      <c r="Y119" s="75"/>
      <c r="Z119" s="80"/>
      <c r="AA119" s="80"/>
      <c r="AB119" s="80"/>
      <c r="AC119" s="76"/>
      <c r="AD119" s="73"/>
      <c r="AE119" s="75"/>
      <c r="AF119" s="73"/>
      <c r="AG119" s="73"/>
      <c r="AH119" s="73"/>
      <c r="AI119" s="73"/>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c r="BL119" s="81"/>
      <c r="BM119" s="81"/>
      <c r="BN119" s="81"/>
      <c r="BO119" s="81"/>
      <c r="BP119" s="81"/>
      <c r="BQ119" s="81"/>
      <c r="BR119" s="81"/>
      <c r="BS119" s="81"/>
      <c r="BT119" s="81"/>
      <c r="BU119" s="81"/>
      <c r="BV119" s="81"/>
      <c r="BW119" s="81"/>
      <c r="BX119" s="81"/>
      <c r="BY119" s="81"/>
      <c r="BZ119" s="81"/>
      <c r="CA119" s="81"/>
      <c r="CB119" s="81"/>
      <c r="CC119" s="81"/>
      <c r="CD119" s="81"/>
      <c r="CE119" s="81"/>
      <c r="CF119" s="81"/>
      <c r="CG119" s="81"/>
      <c r="CH119" s="81"/>
      <c r="CI119" s="81"/>
      <c r="CJ119" s="81"/>
      <c r="CK119" s="81"/>
      <c r="CL119" s="81"/>
      <c r="CM119" s="81"/>
      <c r="CN119" s="81"/>
      <c r="CO119" s="81"/>
      <c r="CP119" s="81"/>
      <c r="CQ119" s="81"/>
      <c r="CR119" s="81"/>
      <c r="CS119" s="81"/>
      <c r="CT119" s="81"/>
      <c r="CU119" s="81"/>
      <c r="CV119" s="81"/>
      <c r="CW119" s="81"/>
      <c r="CX119" s="81"/>
      <c r="CY119" s="81"/>
      <c r="CZ119" s="81"/>
      <c r="DA119" s="81"/>
      <c r="DB119" s="81"/>
      <c r="DC119" s="81"/>
      <c r="DD119" s="81"/>
      <c r="DE119" s="81"/>
      <c r="DF119" s="81"/>
      <c r="DG119" s="81"/>
      <c r="DH119" s="81"/>
      <c r="DI119" s="81"/>
      <c r="DJ119" s="81"/>
      <c r="DK119" s="81"/>
      <c r="DL119" s="81"/>
      <c r="DM119" s="81"/>
      <c r="DN119" s="81"/>
      <c r="DO119" s="81"/>
      <c r="DP119" s="81"/>
      <c r="DQ119" s="81"/>
      <c r="DR119" s="81"/>
      <c r="DS119" s="81"/>
      <c r="DT119" s="81"/>
      <c r="DU119" s="81"/>
      <c r="DV119" s="81"/>
      <c r="DW119" s="81"/>
      <c r="DX119" s="81"/>
      <c r="DY119" s="81"/>
      <c r="DZ119" s="81"/>
      <c r="EA119" s="81"/>
      <c r="EB119" s="81"/>
      <c r="EC119" s="81"/>
      <c r="ED119" s="81"/>
      <c r="EE119" s="81"/>
      <c r="EF119" s="81"/>
      <c r="EG119" s="81"/>
      <c r="EH119" s="81"/>
      <c r="EI119" s="81"/>
    </row>
    <row r="120" spans="1:139" s="82" customFormat="1" ht="34.5" customHeight="1" x14ac:dyDescent="0.2">
      <c r="A120" s="94">
        <f t="shared" si="9"/>
        <v>109</v>
      </c>
      <c r="B120" s="95" t="s">
        <v>363</v>
      </c>
      <c r="C120" s="96" t="s">
        <v>364</v>
      </c>
      <c r="D120" s="94" t="s">
        <v>365</v>
      </c>
      <c r="E120" s="94" t="s">
        <v>373</v>
      </c>
      <c r="F120" s="94" t="s">
        <v>440</v>
      </c>
      <c r="G120" s="94" t="s">
        <v>45</v>
      </c>
      <c r="H120" s="99">
        <v>9</v>
      </c>
      <c r="I120" s="73"/>
      <c r="J120" s="73"/>
      <c r="K120" s="73"/>
      <c r="L120" s="73"/>
      <c r="M120" s="73"/>
      <c r="N120" s="73"/>
      <c r="O120" s="74"/>
      <c r="P120" s="75"/>
      <c r="Q120" s="77"/>
      <c r="R120" s="77"/>
      <c r="S120" s="103"/>
      <c r="T120" s="78"/>
      <c r="U120" s="79">
        <f t="shared" si="10"/>
        <v>0</v>
      </c>
      <c r="V120" s="77"/>
      <c r="W120" s="79">
        <f t="shared" si="11"/>
        <v>0</v>
      </c>
      <c r="X120" s="79">
        <f t="shared" si="8"/>
        <v>0</v>
      </c>
      <c r="Y120" s="75"/>
      <c r="Z120" s="80"/>
      <c r="AA120" s="80"/>
      <c r="AB120" s="80"/>
      <c r="AC120" s="76"/>
      <c r="AD120" s="73"/>
      <c r="AE120" s="75"/>
      <c r="AF120" s="73"/>
      <c r="AG120" s="73"/>
      <c r="AH120" s="73"/>
      <c r="AI120" s="73"/>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c r="BL120" s="81"/>
      <c r="BM120" s="81"/>
      <c r="BN120" s="81"/>
      <c r="BO120" s="81"/>
      <c r="BP120" s="81"/>
      <c r="BQ120" s="81"/>
      <c r="BR120" s="81"/>
      <c r="BS120" s="81"/>
      <c r="BT120" s="81"/>
      <c r="BU120" s="81"/>
      <c r="BV120" s="81"/>
      <c r="BW120" s="81"/>
      <c r="BX120" s="81"/>
      <c r="BY120" s="81"/>
      <c r="BZ120" s="81"/>
      <c r="CA120" s="81"/>
      <c r="CB120" s="81"/>
      <c r="CC120" s="81"/>
      <c r="CD120" s="81"/>
      <c r="CE120" s="81"/>
      <c r="CF120" s="81"/>
      <c r="CG120" s="81"/>
      <c r="CH120" s="81"/>
      <c r="CI120" s="81"/>
      <c r="CJ120" s="81"/>
      <c r="CK120" s="81"/>
      <c r="CL120" s="81"/>
      <c r="CM120" s="81"/>
      <c r="CN120" s="81"/>
      <c r="CO120" s="81"/>
      <c r="CP120" s="81"/>
      <c r="CQ120" s="81"/>
      <c r="CR120" s="81"/>
      <c r="CS120" s="81"/>
      <c r="CT120" s="81"/>
      <c r="CU120" s="81"/>
      <c r="CV120" s="81"/>
      <c r="CW120" s="81"/>
      <c r="CX120" s="81"/>
      <c r="CY120" s="81"/>
      <c r="CZ120" s="81"/>
      <c r="DA120" s="81"/>
      <c r="DB120" s="81"/>
      <c r="DC120" s="81"/>
      <c r="DD120" s="81"/>
      <c r="DE120" s="81"/>
      <c r="DF120" s="81"/>
      <c r="DG120" s="81"/>
      <c r="DH120" s="81"/>
      <c r="DI120" s="81"/>
      <c r="DJ120" s="81"/>
      <c r="DK120" s="81"/>
      <c r="DL120" s="81"/>
      <c r="DM120" s="81"/>
      <c r="DN120" s="81"/>
      <c r="DO120" s="81"/>
      <c r="DP120" s="81"/>
      <c r="DQ120" s="81"/>
      <c r="DR120" s="81"/>
      <c r="DS120" s="81"/>
      <c r="DT120" s="81"/>
      <c r="DU120" s="81"/>
      <c r="DV120" s="81"/>
      <c r="DW120" s="81"/>
      <c r="DX120" s="81"/>
      <c r="DY120" s="81"/>
      <c r="DZ120" s="81"/>
      <c r="EA120" s="81"/>
      <c r="EB120" s="81"/>
      <c r="EC120" s="81"/>
      <c r="ED120" s="81"/>
      <c r="EE120" s="81"/>
      <c r="EF120" s="81"/>
      <c r="EG120" s="81"/>
      <c r="EH120" s="81"/>
      <c r="EI120" s="81"/>
    </row>
    <row r="121" spans="1:139" s="82" customFormat="1" ht="34.5" customHeight="1" x14ac:dyDescent="0.2">
      <c r="A121" s="94">
        <f t="shared" si="9"/>
        <v>110</v>
      </c>
      <c r="B121" s="95" t="s">
        <v>366</v>
      </c>
      <c r="C121" s="96" t="s">
        <v>159</v>
      </c>
      <c r="D121" s="94" t="s">
        <v>293</v>
      </c>
      <c r="E121" s="94" t="s">
        <v>373</v>
      </c>
      <c r="F121" s="94" t="s">
        <v>440</v>
      </c>
      <c r="G121" s="94" t="s">
        <v>45</v>
      </c>
      <c r="H121" s="99">
        <v>6</v>
      </c>
      <c r="I121" s="73"/>
      <c r="J121" s="73"/>
      <c r="K121" s="73"/>
      <c r="L121" s="73"/>
      <c r="M121" s="73"/>
      <c r="N121" s="73"/>
      <c r="O121" s="74"/>
      <c r="P121" s="75"/>
      <c r="Q121" s="77"/>
      <c r="R121" s="77"/>
      <c r="S121" s="103"/>
      <c r="T121" s="78"/>
      <c r="U121" s="79">
        <f t="shared" si="10"/>
        <v>0</v>
      </c>
      <c r="V121" s="77"/>
      <c r="W121" s="79">
        <f t="shared" si="11"/>
        <v>0</v>
      </c>
      <c r="X121" s="79">
        <f t="shared" si="8"/>
        <v>0</v>
      </c>
      <c r="Y121" s="75"/>
      <c r="Z121" s="80"/>
      <c r="AA121" s="80"/>
      <c r="AB121" s="80"/>
      <c r="AC121" s="76"/>
      <c r="AD121" s="73"/>
      <c r="AE121" s="75"/>
      <c r="AF121" s="73"/>
      <c r="AG121" s="73"/>
      <c r="AH121" s="73"/>
      <c r="AI121" s="73"/>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c r="BL121" s="81"/>
      <c r="BM121" s="81"/>
      <c r="BN121" s="81"/>
      <c r="BO121" s="81"/>
      <c r="BP121" s="81"/>
      <c r="BQ121" s="81"/>
      <c r="BR121" s="81"/>
      <c r="BS121" s="81"/>
      <c r="BT121" s="81"/>
      <c r="BU121" s="81"/>
      <c r="BV121" s="81"/>
      <c r="BW121" s="81"/>
      <c r="BX121" s="81"/>
      <c r="BY121" s="81"/>
      <c r="BZ121" s="81"/>
      <c r="CA121" s="81"/>
      <c r="CB121" s="81"/>
      <c r="CC121" s="81"/>
      <c r="CD121" s="81"/>
      <c r="CE121" s="81"/>
      <c r="CF121" s="81"/>
      <c r="CG121" s="81"/>
      <c r="CH121" s="81"/>
      <c r="CI121" s="81"/>
      <c r="CJ121" s="81"/>
      <c r="CK121" s="81"/>
      <c r="CL121" s="81"/>
      <c r="CM121" s="81"/>
      <c r="CN121" s="81"/>
      <c r="CO121" s="81"/>
      <c r="CP121" s="81"/>
      <c r="CQ121" s="81"/>
      <c r="CR121" s="81"/>
      <c r="CS121" s="81"/>
      <c r="CT121" s="81"/>
      <c r="CU121" s="81"/>
      <c r="CV121" s="81"/>
      <c r="CW121" s="81"/>
      <c r="CX121" s="81"/>
      <c r="CY121" s="81"/>
      <c r="CZ121" s="81"/>
      <c r="DA121" s="81"/>
      <c r="DB121" s="81"/>
      <c r="DC121" s="81"/>
      <c r="DD121" s="81"/>
      <c r="DE121" s="81"/>
      <c r="DF121" s="81"/>
      <c r="DG121" s="81"/>
      <c r="DH121" s="81"/>
      <c r="DI121" s="81"/>
      <c r="DJ121" s="81"/>
      <c r="DK121" s="81"/>
      <c r="DL121" s="81"/>
      <c r="DM121" s="81"/>
      <c r="DN121" s="81"/>
      <c r="DO121" s="81"/>
      <c r="DP121" s="81"/>
      <c r="DQ121" s="81"/>
      <c r="DR121" s="81"/>
      <c r="DS121" s="81"/>
      <c r="DT121" s="81"/>
      <c r="DU121" s="81"/>
      <c r="DV121" s="81"/>
      <c r="DW121" s="81"/>
      <c r="DX121" s="81"/>
      <c r="DY121" s="81"/>
      <c r="DZ121" s="81"/>
      <c r="EA121" s="81"/>
      <c r="EB121" s="81"/>
      <c r="EC121" s="81"/>
      <c r="ED121" s="81"/>
      <c r="EE121" s="81"/>
      <c r="EF121" s="81"/>
      <c r="EG121" s="81"/>
      <c r="EH121" s="81"/>
      <c r="EI121" s="81"/>
    </row>
    <row r="122" spans="1:139" s="82" customFormat="1" ht="34.5" customHeight="1" x14ac:dyDescent="0.2">
      <c r="A122" s="94">
        <f t="shared" si="9"/>
        <v>111</v>
      </c>
      <c r="B122" s="95" t="s">
        <v>367</v>
      </c>
      <c r="C122" s="96" t="s">
        <v>368</v>
      </c>
      <c r="D122" s="94" t="s">
        <v>293</v>
      </c>
      <c r="E122" s="94" t="s">
        <v>373</v>
      </c>
      <c r="F122" s="94" t="s">
        <v>440</v>
      </c>
      <c r="G122" s="94" t="s">
        <v>45</v>
      </c>
      <c r="H122" s="99">
        <v>7</v>
      </c>
      <c r="I122" s="73"/>
      <c r="J122" s="73"/>
      <c r="K122" s="73"/>
      <c r="L122" s="73"/>
      <c r="M122" s="73"/>
      <c r="N122" s="73"/>
      <c r="O122" s="74"/>
      <c r="P122" s="75"/>
      <c r="Q122" s="77"/>
      <c r="R122" s="77"/>
      <c r="S122" s="103"/>
      <c r="T122" s="78"/>
      <c r="U122" s="79">
        <f t="shared" si="10"/>
        <v>0</v>
      </c>
      <c r="V122" s="77"/>
      <c r="W122" s="79">
        <f t="shared" si="11"/>
        <v>0</v>
      </c>
      <c r="X122" s="79">
        <f t="shared" si="8"/>
        <v>0</v>
      </c>
      <c r="Y122" s="75"/>
      <c r="Z122" s="80"/>
      <c r="AA122" s="80"/>
      <c r="AB122" s="80"/>
      <c r="AC122" s="76"/>
      <c r="AD122" s="73"/>
      <c r="AE122" s="75"/>
      <c r="AF122" s="73"/>
      <c r="AG122" s="73"/>
      <c r="AH122" s="73"/>
      <c r="AI122" s="73"/>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c r="BL122" s="81"/>
      <c r="BM122" s="81"/>
      <c r="BN122" s="81"/>
      <c r="BO122" s="81"/>
      <c r="BP122" s="81"/>
      <c r="BQ122" s="81"/>
      <c r="BR122" s="81"/>
      <c r="BS122" s="81"/>
      <c r="BT122" s="81"/>
      <c r="BU122" s="81"/>
      <c r="BV122" s="81"/>
      <c r="BW122" s="81"/>
      <c r="BX122" s="81"/>
      <c r="BY122" s="81"/>
      <c r="BZ122" s="81"/>
      <c r="CA122" s="81"/>
      <c r="CB122" s="81"/>
      <c r="CC122" s="81"/>
      <c r="CD122" s="81"/>
      <c r="CE122" s="81"/>
      <c r="CF122" s="81"/>
      <c r="CG122" s="81"/>
      <c r="CH122" s="81"/>
      <c r="CI122" s="81"/>
      <c r="CJ122" s="81"/>
      <c r="CK122" s="81"/>
      <c r="CL122" s="81"/>
      <c r="CM122" s="81"/>
      <c r="CN122" s="81"/>
      <c r="CO122" s="81"/>
      <c r="CP122" s="81"/>
      <c r="CQ122" s="81"/>
      <c r="CR122" s="81"/>
      <c r="CS122" s="81"/>
      <c r="CT122" s="81"/>
      <c r="CU122" s="81"/>
      <c r="CV122" s="81"/>
      <c r="CW122" s="81"/>
      <c r="CX122" s="81"/>
      <c r="CY122" s="81"/>
      <c r="CZ122" s="81"/>
      <c r="DA122" s="81"/>
      <c r="DB122" s="81"/>
      <c r="DC122" s="81"/>
      <c r="DD122" s="81"/>
      <c r="DE122" s="81"/>
      <c r="DF122" s="81"/>
      <c r="DG122" s="81"/>
      <c r="DH122" s="81"/>
      <c r="DI122" s="81"/>
      <c r="DJ122" s="81"/>
      <c r="DK122" s="81"/>
      <c r="DL122" s="81"/>
      <c r="DM122" s="81"/>
      <c r="DN122" s="81"/>
      <c r="DO122" s="81"/>
      <c r="DP122" s="81"/>
      <c r="DQ122" s="81"/>
      <c r="DR122" s="81"/>
      <c r="DS122" s="81"/>
      <c r="DT122" s="81"/>
      <c r="DU122" s="81"/>
      <c r="DV122" s="81"/>
      <c r="DW122" s="81"/>
      <c r="DX122" s="81"/>
      <c r="DY122" s="81"/>
      <c r="DZ122" s="81"/>
      <c r="EA122" s="81"/>
      <c r="EB122" s="81"/>
      <c r="EC122" s="81"/>
      <c r="ED122" s="81"/>
      <c r="EE122" s="81"/>
      <c r="EF122" s="81"/>
      <c r="EG122" s="81"/>
      <c r="EH122" s="81"/>
      <c r="EI122" s="81"/>
    </row>
    <row r="123" spans="1:139" s="82" customFormat="1" ht="34.5" customHeight="1" x14ac:dyDescent="0.2">
      <c r="A123" s="94">
        <f t="shared" si="9"/>
        <v>112</v>
      </c>
      <c r="B123" s="95" t="s">
        <v>369</v>
      </c>
      <c r="C123" s="96" t="s">
        <v>370</v>
      </c>
      <c r="D123" s="94" t="s">
        <v>365</v>
      </c>
      <c r="E123" s="94" t="s">
        <v>373</v>
      </c>
      <c r="F123" s="94" t="s">
        <v>440</v>
      </c>
      <c r="G123" s="94" t="s">
        <v>45</v>
      </c>
      <c r="H123" s="99">
        <v>5</v>
      </c>
      <c r="I123" s="73"/>
      <c r="J123" s="73"/>
      <c r="K123" s="73"/>
      <c r="L123" s="73"/>
      <c r="M123" s="73"/>
      <c r="N123" s="73"/>
      <c r="O123" s="74"/>
      <c r="P123" s="75"/>
      <c r="Q123" s="77"/>
      <c r="R123" s="77"/>
      <c r="S123" s="103"/>
      <c r="T123" s="78"/>
      <c r="U123" s="79">
        <f t="shared" si="10"/>
        <v>0</v>
      </c>
      <c r="V123" s="77"/>
      <c r="W123" s="79">
        <f t="shared" si="11"/>
        <v>0</v>
      </c>
      <c r="X123" s="79">
        <f t="shared" si="8"/>
        <v>0</v>
      </c>
      <c r="Y123" s="75"/>
      <c r="Z123" s="80"/>
      <c r="AA123" s="80"/>
      <c r="AB123" s="80"/>
      <c r="AC123" s="76"/>
      <c r="AD123" s="73"/>
      <c r="AE123" s="75"/>
      <c r="AF123" s="73"/>
      <c r="AG123" s="73"/>
      <c r="AH123" s="73"/>
      <c r="AI123" s="73"/>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c r="BL123" s="81"/>
      <c r="BM123" s="81"/>
      <c r="BN123" s="81"/>
      <c r="BO123" s="81"/>
      <c r="BP123" s="81"/>
      <c r="BQ123" s="81"/>
      <c r="BR123" s="81"/>
      <c r="BS123" s="81"/>
      <c r="BT123" s="81"/>
      <c r="BU123" s="81"/>
      <c r="BV123" s="81"/>
      <c r="BW123" s="81"/>
      <c r="BX123" s="81"/>
      <c r="BY123" s="81"/>
      <c r="BZ123" s="81"/>
      <c r="CA123" s="81"/>
      <c r="CB123" s="81"/>
      <c r="CC123" s="81"/>
      <c r="CD123" s="81"/>
      <c r="CE123" s="81"/>
      <c r="CF123" s="81"/>
      <c r="CG123" s="81"/>
      <c r="CH123" s="81"/>
      <c r="CI123" s="81"/>
      <c r="CJ123" s="81"/>
      <c r="CK123" s="81"/>
      <c r="CL123" s="81"/>
      <c r="CM123" s="81"/>
      <c r="CN123" s="81"/>
      <c r="CO123" s="81"/>
      <c r="CP123" s="81"/>
      <c r="CQ123" s="81"/>
      <c r="CR123" s="81"/>
      <c r="CS123" s="81"/>
      <c r="CT123" s="81"/>
      <c r="CU123" s="81"/>
      <c r="CV123" s="81"/>
      <c r="CW123" s="81"/>
      <c r="CX123" s="81"/>
      <c r="CY123" s="81"/>
      <c r="CZ123" s="81"/>
      <c r="DA123" s="81"/>
      <c r="DB123" s="81"/>
      <c r="DC123" s="81"/>
      <c r="DD123" s="81"/>
      <c r="DE123" s="81"/>
      <c r="DF123" s="81"/>
      <c r="DG123" s="81"/>
      <c r="DH123" s="81"/>
      <c r="DI123" s="81"/>
      <c r="DJ123" s="81"/>
      <c r="DK123" s="81"/>
      <c r="DL123" s="81"/>
      <c r="DM123" s="81"/>
      <c r="DN123" s="81"/>
      <c r="DO123" s="81"/>
      <c r="DP123" s="81"/>
      <c r="DQ123" s="81"/>
      <c r="DR123" s="81"/>
      <c r="DS123" s="81"/>
      <c r="DT123" s="81"/>
      <c r="DU123" s="81"/>
      <c r="DV123" s="81"/>
      <c r="DW123" s="81"/>
      <c r="DX123" s="81"/>
      <c r="DY123" s="81"/>
      <c r="DZ123" s="81"/>
      <c r="EA123" s="81"/>
      <c r="EB123" s="81"/>
      <c r="EC123" s="81"/>
      <c r="ED123" s="81"/>
      <c r="EE123" s="81"/>
      <c r="EF123" s="81"/>
      <c r="EG123" s="81"/>
      <c r="EH123" s="81"/>
      <c r="EI123" s="81"/>
    </row>
    <row r="124" spans="1:139" s="82" customFormat="1" ht="34.5" customHeight="1" x14ac:dyDescent="0.2">
      <c r="A124" s="94">
        <f t="shared" si="9"/>
        <v>113</v>
      </c>
      <c r="B124" s="95" t="s">
        <v>371</v>
      </c>
      <c r="C124" s="96" t="s">
        <v>595</v>
      </c>
      <c r="D124" s="94" t="s">
        <v>200</v>
      </c>
      <c r="E124" s="94" t="s">
        <v>373</v>
      </c>
      <c r="F124" s="94" t="s">
        <v>440</v>
      </c>
      <c r="G124" s="94" t="s">
        <v>45</v>
      </c>
      <c r="H124" s="94">
        <v>10</v>
      </c>
      <c r="I124" s="73"/>
      <c r="J124" s="73"/>
      <c r="K124" s="73"/>
      <c r="L124" s="73"/>
      <c r="M124" s="73"/>
      <c r="N124" s="73"/>
      <c r="O124" s="74"/>
      <c r="P124" s="75"/>
      <c r="Q124" s="77"/>
      <c r="R124" s="77"/>
      <c r="S124" s="103"/>
      <c r="T124" s="78"/>
      <c r="U124" s="79">
        <f t="shared" si="10"/>
        <v>0</v>
      </c>
      <c r="V124" s="77"/>
      <c r="W124" s="79">
        <f t="shared" si="11"/>
        <v>0</v>
      </c>
      <c r="X124" s="79">
        <f t="shared" si="8"/>
        <v>0</v>
      </c>
      <c r="Y124" s="75"/>
      <c r="Z124" s="80"/>
      <c r="AA124" s="80"/>
      <c r="AB124" s="80"/>
      <c r="AC124" s="76"/>
      <c r="AD124" s="73"/>
      <c r="AE124" s="75"/>
      <c r="AF124" s="73"/>
      <c r="AG124" s="73"/>
      <c r="AH124" s="73"/>
      <c r="AI124" s="73"/>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1"/>
      <c r="BR124" s="81"/>
      <c r="BS124" s="81"/>
      <c r="BT124" s="81"/>
      <c r="BU124" s="81"/>
      <c r="BV124" s="81"/>
      <c r="BW124" s="81"/>
      <c r="BX124" s="81"/>
      <c r="BY124" s="81"/>
      <c r="BZ124" s="81"/>
      <c r="CA124" s="81"/>
      <c r="CB124" s="81"/>
      <c r="CC124" s="81"/>
      <c r="CD124" s="81"/>
      <c r="CE124" s="81"/>
      <c r="CF124" s="81"/>
      <c r="CG124" s="81"/>
      <c r="CH124" s="81"/>
      <c r="CI124" s="81"/>
      <c r="CJ124" s="81"/>
      <c r="CK124" s="81"/>
      <c r="CL124" s="81"/>
      <c r="CM124" s="81"/>
      <c r="CN124" s="81"/>
      <c r="CO124" s="81"/>
      <c r="CP124" s="81"/>
      <c r="CQ124" s="81"/>
      <c r="CR124" s="81"/>
      <c r="CS124" s="81"/>
      <c r="CT124" s="81"/>
      <c r="CU124" s="81"/>
      <c r="CV124" s="81"/>
      <c r="CW124" s="81"/>
      <c r="CX124" s="81"/>
      <c r="CY124" s="81"/>
      <c r="CZ124" s="81"/>
      <c r="DA124" s="81"/>
      <c r="DB124" s="81"/>
      <c r="DC124" s="81"/>
      <c r="DD124" s="81"/>
      <c r="DE124" s="81"/>
      <c r="DF124" s="81"/>
      <c r="DG124" s="81"/>
      <c r="DH124" s="81"/>
      <c r="DI124" s="81"/>
      <c r="DJ124" s="81"/>
      <c r="DK124" s="81"/>
      <c r="DL124" s="81"/>
      <c r="DM124" s="81"/>
      <c r="DN124" s="81"/>
      <c r="DO124" s="81"/>
      <c r="DP124" s="81"/>
      <c r="DQ124" s="81"/>
      <c r="DR124" s="81"/>
      <c r="DS124" s="81"/>
      <c r="DT124" s="81"/>
      <c r="DU124" s="81"/>
      <c r="DV124" s="81"/>
      <c r="DW124" s="81"/>
      <c r="DX124" s="81"/>
      <c r="DY124" s="81"/>
      <c r="DZ124" s="81"/>
      <c r="EA124" s="81"/>
      <c r="EB124" s="81"/>
      <c r="EC124" s="81"/>
      <c r="ED124" s="81"/>
      <c r="EE124" s="81"/>
      <c r="EF124" s="81"/>
      <c r="EG124" s="81"/>
      <c r="EH124" s="81"/>
      <c r="EI124" s="81"/>
    </row>
    <row r="125" spans="1:139" s="82" customFormat="1" ht="34.5" customHeight="1" x14ac:dyDescent="0.2">
      <c r="A125" s="94">
        <f t="shared" si="9"/>
        <v>114</v>
      </c>
      <c r="B125" s="95" t="s">
        <v>593</v>
      </c>
      <c r="C125" s="96" t="s">
        <v>596</v>
      </c>
      <c r="D125" s="94" t="s">
        <v>200</v>
      </c>
      <c r="E125" s="94" t="s">
        <v>373</v>
      </c>
      <c r="F125" s="94" t="s">
        <v>594</v>
      </c>
      <c r="G125" s="94" t="s">
        <v>45</v>
      </c>
      <c r="H125" s="94">
        <f>6*12</f>
        <v>72</v>
      </c>
      <c r="I125" s="73"/>
      <c r="J125" s="73"/>
      <c r="K125" s="73"/>
      <c r="L125" s="73"/>
      <c r="M125" s="73"/>
      <c r="N125" s="73"/>
      <c r="O125" s="74"/>
      <c r="P125" s="75"/>
      <c r="Q125" s="77"/>
      <c r="R125" s="77"/>
      <c r="S125" s="103"/>
      <c r="T125" s="78"/>
      <c r="U125" s="79">
        <f t="shared" ref="U125" si="12">R125-(T125*R125)</f>
        <v>0</v>
      </c>
      <c r="V125" s="77"/>
      <c r="W125" s="79">
        <f t="shared" ref="W125" si="13">+SUM(U125:V125)</f>
        <v>0</v>
      </c>
      <c r="X125" s="79">
        <f t="shared" ref="X125" si="14">+W125*H125</f>
        <v>0</v>
      </c>
      <c r="Y125" s="75"/>
      <c r="Z125" s="80"/>
      <c r="AA125" s="80"/>
      <c r="AB125" s="80"/>
      <c r="AC125" s="76"/>
      <c r="AD125" s="73"/>
      <c r="AE125" s="75"/>
      <c r="AF125" s="73"/>
      <c r="AG125" s="73"/>
      <c r="AH125" s="73"/>
      <c r="AI125" s="73"/>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c r="BL125" s="81"/>
      <c r="BM125" s="81"/>
      <c r="BN125" s="81"/>
      <c r="BO125" s="81"/>
      <c r="BP125" s="81"/>
      <c r="BQ125" s="81"/>
      <c r="BR125" s="81"/>
      <c r="BS125" s="81"/>
      <c r="BT125" s="81"/>
      <c r="BU125" s="81"/>
      <c r="BV125" s="81"/>
      <c r="BW125" s="81"/>
      <c r="BX125" s="81"/>
      <c r="BY125" s="81"/>
      <c r="BZ125" s="81"/>
      <c r="CA125" s="81"/>
      <c r="CB125" s="81"/>
      <c r="CC125" s="81"/>
      <c r="CD125" s="81"/>
      <c r="CE125" s="81"/>
      <c r="CF125" s="81"/>
      <c r="CG125" s="81"/>
      <c r="CH125" s="81"/>
      <c r="CI125" s="81"/>
      <c r="CJ125" s="81"/>
      <c r="CK125" s="81"/>
      <c r="CL125" s="81"/>
      <c r="CM125" s="81"/>
      <c r="CN125" s="81"/>
      <c r="CO125" s="81"/>
      <c r="CP125" s="81"/>
      <c r="CQ125" s="81"/>
      <c r="CR125" s="81"/>
      <c r="CS125" s="81"/>
      <c r="CT125" s="81"/>
      <c r="CU125" s="81"/>
      <c r="CV125" s="81"/>
      <c r="CW125" s="81"/>
      <c r="CX125" s="81"/>
      <c r="CY125" s="81"/>
      <c r="CZ125" s="81"/>
      <c r="DA125" s="81"/>
      <c r="DB125" s="81"/>
      <c r="DC125" s="81"/>
      <c r="DD125" s="81"/>
      <c r="DE125" s="81"/>
      <c r="DF125" s="81"/>
      <c r="DG125" s="81"/>
      <c r="DH125" s="81"/>
      <c r="DI125" s="81"/>
      <c r="DJ125" s="81"/>
      <c r="DK125" s="81"/>
      <c r="DL125" s="81"/>
      <c r="DM125" s="81"/>
      <c r="DN125" s="81"/>
      <c r="DO125" s="81"/>
      <c r="DP125" s="81"/>
      <c r="DQ125" s="81"/>
      <c r="DR125" s="81"/>
      <c r="DS125" s="81"/>
      <c r="DT125" s="81"/>
      <c r="DU125" s="81"/>
      <c r="DV125" s="81"/>
      <c r="DW125" s="81"/>
      <c r="DX125" s="81"/>
      <c r="DY125" s="81"/>
      <c r="DZ125" s="81"/>
      <c r="EA125" s="81"/>
      <c r="EB125" s="81"/>
      <c r="EC125" s="81"/>
      <c r="ED125" s="81"/>
      <c r="EE125" s="81"/>
      <c r="EF125" s="81"/>
      <c r="EG125" s="81"/>
      <c r="EH125" s="81"/>
      <c r="EI125" s="81"/>
    </row>
    <row r="126" spans="1:139" s="82" customFormat="1" ht="34.5" customHeight="1" x14ac:dyDescent="0.2">
      <c r="A126" s="94">
        <f t="shared" si="9"/>
        <v>115</v>
      </c>
      <c r="B126" s="96" t="s">
        <v>221</v>
      </c>
      <c r="C126" s="98" t="s">
        <v>222</v>
      </c>
      <c r="D126" s="97" t="s">
        <v>566</v>
      </c>
      <c r="E126" s="94" t="s">
        <v>290</v>
      </c>
      <c r="F126" s="94" t="s">
        <v>440</v>
      </c>
      <c r="G126" s="94" t="s">
        <v>45</v>
      </c>
      <c r="H126" s="97">
        <v>4</v>
      </c>
      <c r="I126" s="73"/>
      <c r="J126" s="73"/>
      <c r="K126" s="73"/>
      <c r="L126" s="73"/>
      <c r="M126" s="73"/>
      <c r="N126" s="73"/>
      <c r="O126" s="74"/>
      <c r="P126" s="75"/>
      <c r="Q126" s="77"/>
      <c r="R126" s="77"/>
      <c r="S126" s="103"/>
      <c r="T126" s="78"/>
      <c r="U126" s="79">
        <f t="shared" si="10"/>
        <v>0</v>
      </c>
      <c r="V126" s="77"/>
      <c r="W126" s="79">
        <f t="shared" si="11"/>
        <v>0</v>
      </c>
      <c r="X126" s="79">
        <f t="shared" si="8"/>
        <v>0</v>
      </c>
      <c r="Y126" s="75"/>
      <c r="Z126" s="80"/>
      <c r="AA126" s="80"/>
      <c r="AB126" s="80"/>
      <c r="AC126" s="76"/>
      <c r="AD126" s="73"/>
      <c r="AE126" s="75"/>
      <c r="AF126" s="73"/>
      <c r="AG126" s="73"/>
      <c r="AH126" s="73"/>
      <c r="AI126" s="73"/>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c r="BL126" s="81"/>
      <c r="BM126" s="81"/>
      <c r="BN126" s="81"/>
      <c r="BO126" s="81"/>
      <c r="BP126" s="81"/>
      <c r="BQ126" s="81"/>
      <c r="BR126" s="81"/>
      <c r="BS126" s="81"/>
      <c r="BT126" s="81"/>
      <c r="BU126" s="81"/>
      <c r="BV126" s="81"/>
      <c r="BW126" s="81"/>
      <c r="BX126" s="81"/>
      <c r="BY126" s="81"/>
      <c r="BZ126" s="81"/>
      <c r="CA126" s="81"/>
      <c r="CB126" s="81"/>
      <c r="CC126" s="81"/>
      <c r="CD126" s="81"/>
      <c r="CE126" s="81"/>
      <c r="CF126" s="81"/>
      <c r="CG126" s="81"/>
      <c r="CH126" s="81"/>
      <c r="CI126" s="81"/>
      <c r="CJ126" s="81"/>
      <c r="CK126" s="81"/>
      <c r="CL126" s="81"/>
      <c r="CM126" s="81"/>
      <c r="CN126" s="81"/>
      <c r="CO126" s="81"/>
      <c r="CP126" s="81"/>
      <c r="CQ126" s="81"/>
      <c r="CR126" s="81"/>
      <c r="CS126" s="81"/>
      <c r="CT126" s="81"/>
      <c r="CU126" s="81"/>
      <c r="CV126" s="81"/>
      <c r="CW126" s="81"/>
      <c r="CX126" s="81"/>
      <c r="CY126" s="81"/>
      <c r="CZ126" s="81"/>
      <c r="DA126" s="81"/>
      <c r="DB126" s="81"/>
      <c r="DC126" s="81"/>
      <c r="DD126" s="81"/>
      <c r="DE126" s="81"/>
      <c r="DF126" s="81"/>
      <c r="DG126" s="81"/>
      <c r="DH126" s="81"/>
      <c r="DI126" s="81"/>
      <c r="DJ126" s="81"/>
      <c r="DK126" s="81"/>
      <c r="DL126" s="81"/>
      <c r="DM126" s="81"/>
      <c r="DN126" s="81"/>
      <c r="DO126" s="81"/>
      <c r="DP126" s="81"/>
      <c r="DQ126" s="81"/>
      <c r="DR126" s="81"/>
      <c r="DS126" s="81"/>
      <c r="DT126" s="81"/>
      <c r="DU126" s="81"/>
      <c r="DV126" s="81"/>
      <c r="DW126" s="81"/>
      <c r="DX126" s="81"/>
      <c r="DY126" s="81"/>
      <c r="DZ126" s="81"/>
      <c r="EA126" s="81"/>
      <c r="EB126" s="81"/>
      <c r="EC126" s="81"/>
      <c r="ED126" s="81"/>
      <c r="EE126" s="81"/>
      <c r="EF126" s="81"/>
      <c r="EG126" s="81"/>
      <c r="EH126" s="81"/>
      <c r="EI126" s="81"/>
    </row>
    <row r="127" spans="1:139" s="82" customFormat="1" ht="34.5" customHeight="1" x14ac:dyDescent="0.2">
      <c r="A127" s="94">
        <f t="shared" si="9"/>
        <v>116</v>
      </c>
      <c r="B127" s="95" t="s">
        <v>223</v>
      </c>
      <c r="C127" s="98" t="s">
        <v>224</v>
      </c>
      <c r="D127" s="99" t="s">
        <v>558</v>
      </c>
      <c r="E127" s="94" t="s">
        <v>290</v>
      </c>
      <c r="F127" s="94" t="s">
        <v>440</v>
      </c>
      <c r="G127" s="94" t="s">
        <v>45</v>
      </c>
      <c r="H127" s="99">
        <v>4</v>
      </c>
      <c r="I127" s="73"/>
      <c r="J127" s="73"/>
      <c r="K127" s="73"/>
      <c r="L127" s="73"/>
      <c r="M127" s="73"/>
      <c r="N127" s="73"/>
      <c r="O127" s="74"/>
      <c r="P127" s="75"/>
      <c r="Q127" s="77"/>
      <c r="R127" s="77"/>
      <c r="S127" s="103"/>
      <c r="T127" s="78"/>
      <c r="U127" s="79">
        <f t="shared" si="10"/>
        <v>0</v>
      </c>
      <c r="V127" s="77"/>
      <c r="W127" s="79">
        <f t="shared" si="11"/>
        <v>0</v>
      </c>
      <c r="X127" s="79">
        <f t="shared" si="8"/>
        <v>0</v>
      </c>
      <c r="Y127" s="75"/>
      <c r="Z127" s="80"/>
      <c r="AA127" s="80"/>
      <c r="AB127" s="80"/>
      <c r="AC127" s="76"/>
      <c r="AD127" s="73"/>
      <c r="AE127" s="75"/>
      <c r="AF127" s="73"/>
      <c r="AG127" s="73"/>
      <c r="AH127" s="73"/>
      <c r="AI127" s="73"/>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c r="BL127" s="81"/>
      <c r="BM127" s="81"/>
      <c r="BN127" s="81"/>
      <c r="BO127" s="81"/>
      <c r="BP127" s="81"/>
      <c r="BQ127" s="81"/>
      <c r="BR127" s="81"/>
      <c r="BS127" s="81"/>
      <c r="BT127" s="81"/>
      <c r="BU127" s="81"/>
      <c r="BV127" s="81"/>
      <c r="BW127" s="81"/>
      <c r="BX127" s="81"/>
      <c r="BY127" s="81"/>
      <c r="BZ127" s="81"/>
      <c r="CA127" s="81"/>
      <c r="CB127" s="81"/>
      <c r="CC127" s="81"/>
      <c r="CD127" s="81"/>
      <c r="CE127" s="81"/>
      <c r="CF127" s="81"/>
      <c r="CG127" s="81"/>
      <c r="CH127" s="81"/>
      <c r="CI127" s="81"/>
      <c r="CJ127" s="81"/>
      <c r="CK127" s="81"/>
      <c r="CL127" s="81"/>
      <c r="CM127" s="81"/>
      <c r="CN127" s="81"/>
      <c r="CO127" s="81"/>
      <c r="CP127" s="81"/>
      <c r="CQ127" s="81"/>
      <c r="CR127" s="81"/>
      <c r="CS127" s="81"/>
      <c r="CT127" s="81"/>
      <c r="CU127" s="81"/>
      <c r="CV127" s="81"/>
      <c r="CW127" s="81"/>
      <c r="CX127" s="81"/>
      <c r="CY127" s="81"/>
      <c r="CZ127" s="81"/>
      <c r="DA127" s="81"/>
      <c r="DB127" s="81"/>
      <c r="DC127" s="81"/>
      <c r="DD127" s="81"/>
      <c r="DE127" s="81"/>
      <c r="DF127" s="81"/>
      <c r="DG127" s="81"/>
      <c r="DH127" s="81"/>
      <c r="DI127" s="81"/>
      <c r="DJ127" s="81"/>
      <c r="DK127" s="81"/>
      <c r="DL127" s="81"/>
      <c r="DM127" s="81"/>
      <c r="DN127" s="81"/>
      <c r="DO127" s="81"/>
      <c r="DP127" s="81"/>
      <c r="DQ127" s="81"/>
      <c r="DR127" s="81"/>
      <c r="DS127" s="81"/>
      <c r="DT127" s="81"/>
      <c r="DU127" s="81"/>
      <c r="DV127" s="81"/>
      <c r="DW127" s="81"/>
      <c r="DX127" s="81"/>
      <c r="DY127" s="81"/>
      <c r="DZ127" s="81"/>
      <c r="EA127" s="81"/>
      <c r="EB127" s="81"/>
      <c r="EC127" s="81"/>
      <c r="ED127" s="81"/>
      <c r="EE127" s="81"/>
      <c r="EF127" s="81"/>
      <c r="EG127" s="81"/>
      <c r="EH127" s="81"/>
      <c r="EI127" s="81"/>
    </row>
    <row r="128" spans="1:139" s="82" customFormat="1" ht="34.5" customHeight="1" x14ac:dyDescent="0.2">
      <c r="A128" s="94">
        <f t="shared" si="9"/>
        <v>117</v>
      </c>
      <c r="B128" s="96" t="s">
        <v>226</v>
      </c>
      <c r="C128" s="98" t="s">
        <v>227</v>
      </c>
      <c r="D128" s="97" t="s">
        <v>566</v>
      </c>
      <c r="E128" s="94" t="s">
        <v>290</v>
      </c>
      <c r="F128" s="94" t="s">
        <v>440</v>
      </c>
      <c r="G128" s="94" t="s">
        <v>45</v>
      </c>
      <c r="H128" s="97">
        <v>4</v>
      </c>
      <c r="I128" s="73"/>
      <c r="J128" s="73"/>
      <c r="K128" s="73"/>
      <c r="L128" s="73"/>
      <c r="M128" s="73"/>
      <c r="N128" s="73"/>
      <c r="O128" s="74"/>
      <c r="P128" s="75"/>
      <c r="Q128" s="77"/>
      <c r="R128" s="77"/>
      <c r="S128" s="103"/>
      <c r="T128" s="78"/>
      <c r="U128" s="79">
        <f t="shared" si="10"/>
        <v>0</v>
      </c>
      <c r="V128" s="77"/>
      <c r="W128" s="79">
        <f t="shared" si="11"/>
        <v>0</v>
      </c>
      <c r="X128" s="79">
        <f t="shared" si="8"/>
        <v>0</v>
      </c>
      <c r="Y128" s="75"/>
      <c r="Z128" s="80"/>
      <c r="AA128" s="80"/>
      <c r="AB128" s="80"/>
      <c r="AC128" s="76"/>
      <c r="AD128" s="73"/>
      <c r="AE128" s="75"/>
      <c r="AF128" s="73"/>
      <c r="AG128" s="73"/>
      <c r="AH128" s="73"/>
      <c r="AI128" s="73"/>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c r="BL128" s="81"/>
      <c r="BM128" s="81"/>
      <c r="BN128" s="81"/>
      <c r="BO128" s="81"/>
      <c r="BP128" s="81"/>
      <c r="BQ128" s="81"/>
      <c r="BR128" s="81"/>
      <c r="BS128" s="81"/>
      <c r="BT128" s="81"/>
      <c r="BU128" s="81"/>
      <c r="BV128" s="81"/>
      <c r="BW128" s="81"/>
      <c r="BX128" s="81"/>
      <c r="BY128" s="81"/>
      <c r="BZ128" s="81"/>
      <c r="CA128" s="81"/>
      <c r="CB128" s="81"/>
      <c r="CC128" s="81"/>
      <c r="CD128" s="81"/>
      <c r="CE128" s="81"/>
      <c r="CF128" s="81"/>
      <c r="CG128" s="81"/>
      <c r="CH128" s="81"/>
      <c r="CI128" s="81"/>
      <c r="CJ128" s="81"/>
      <c r="CK128" s="81"/>
      <c r="CL128" s="81"/>
      <c r="CM128" s="81"/>
      <c r="CN128" s="81"/>
      <c r="CO128" s="81"/>
      <c r="CP128" s="81"/>
      <c r="CQ128" s="81"/>
      <c r="CR128" s="81"/>
      <c r="CS128" s="81"/>
      <c r="CT128" s="81"/>
      <c r="CU128" s="81"/>
      <c r="CV128" s="81"/>
      <c r="CW128" s="81"/>
      <c r="CX128" s="81"/>
      <c r="CY128" s="81"/>
      <c r="CZ128" s="81"/>
      <c r="DA128" s="81"/>
      <c r="DB128" s="81"/>
      <c r="DC128" s="81"/>
      <c r="DD128" s="81"/>
      <c r="DE128" s="81"/>
      <c r="DF128" s="81"/>
      <c r="DG128" s="81"/>
      <c r="DH128" s="81"/>
      <c r="DI128" s="81"/>
      <c r="DJ128" s="81"/>
      <c r="DK128" s="81"/>
      <c r="DL128" s="81"/>
      <c r="DM128" s="81"/>
      <c r="DN128" s="81"/>
      <c r="DO128" s="81"/>
      <c r="DP128" s="81"/>
      <c r="DQ128" s="81"/>
      <c r="DR128" s="81"/>
      <c r="DS128" s="81"/>
      <c r="DT128" s="81"/>
      <c r="DU128" s="81"/>
      <c r="DV128" s="81"/>
      <c r="DW128" s="81"/>
      <c r="DX128" s="81"/>
      <c r="DY128" s="81"/>
      <c r="DZ128" s="81"/>
      <c r="EA128" s="81"/>
      <c r="EB128" s="81"/>
      <c r="EC128" s="81"/>
      <c r="ED128" s="81"/>
      <c r="EE128" s="81"/>
      <c r="EF128" s="81"/>
      <c r="EG128" s="81"/>
      <c r="EH128" s="81"/>
      <c r="EI128" s="81"/>
    </row>
    <row r="129" spans="1:139" s="82" customFormat="1" ht="34.5" customHeight="1" x14ac:dyDescent="0.2">
      <c r="A129" s="94">
        <f t="shared" si="9"/>
        <v>118</v>
      </c>
      <c r="B129" s="96" t="s">
        <v>228</v>
      </c>
      <c r="C129" s="98" t="s">
        <v>229</v>
      </c>
      <c r="D129" s="97" t="s">
        <v>559</v>
      </c>
      <c r="E129" s="94" t="s">
        <v>290</v>
      </c>
      <c r="F129" s="94" t="s">
        <v>440</v>
      </c>
      <c r="G129" s="94" t="s">
        <v>45</v>
      </c>
      <c r="H129" s="97">
        <v>3</v>
      </c>
      <c r="I129" s="73"/>
      <c r="J129" s="73"/>
      <c r="K129" s="73"/>
      <c r="L129" s="73"/>
      <c r="M129" s="73"/>
      <c r="N129" s="73"/>
      <c r="O129" s="74"/>
      <c r="P129" s="75"/>
      <c r="Q129" s="77"/>
      <c r="R129" s="77"/>
      <c r="S129" s="103"/>
      <c r="T129" s="78"/>
      <c r="U129" s="79">
        <f t="shared" si="10"/>
        <v>0</v>
      </c>
      <c r="V129" s="77"/>
      <c r="W129" s="79">
        <f t="shared" si="11"/>
        <v>0</v>
      </c>
      <c r="X129" s="79">
        <f t="shared" si="8"/>
        <v>0</v>
      </c>
      <c r="Y129" s="75"/>
      <c r="Z129" s="80"/>
      <c r="AA129" s="80"/>
      <c r="AB129" s="80"/>
      <c r="AC129" s="76"/>
      <c r="AD129" s="73"/>
      <c r="AE129" s="75"/>
      <c r="AF129" s="73"/>
      <c r="AG129" s="73"/>
      <c r="AH129" s="73"/>
      <c r="AI129" s="73"/>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c r="BL129" s="81"/>
      <c r="BM129" s="81"/>
      <c r="BN129" s="81"/>
      <c r="BO129" s="81"/>
      <c r="BP129" s="81"/>
      <c r="BQ129" s="81"/>
      <c r="BR129" s="81"/>
      <c r="BS129" s="81"/>
      <c r="BT129" s="81"/>
      <c r="BU129" s="81"/>
      <c r="BV129" s="81"/>
      <c r="BW129" s="81"/>
      <c r="BX129" s="81"/>
      <c r="BY129" s="81"/>
      <c r="BZ129" s="81"/>
      <c r="CA129" s="81"/>
      <c r="CB129" s="81"/>
      <c r="CC129" s="81"/>
      <c r="CD129" s="81"/>
      <c r="CE129" s="81"/>
      <c r="CF129" s="81"/>
      <c r="CG129" s="81"/>
      <c r="CH129" s="81"/>
      <c r="CI129" s="81"/>
      <c r="CJ129" s="81"/>
      <c r="CK129" s="81"/>
      <c r="CL129" s="81"/>
      <c r="CM129" s="81"/>
      <c r="CN129" s="81"/>
      <c r="CO129" s="81"/>
      <c r="CP129" s="81"/>
      <c r="CQ129" s="81"/>
      <c r="CR129" s="81"/>
      <c r="CS129" s="81"/>
      <c r="CT129" s="81"/>
      <c r="CU129" s="81"/>
      <c r="CV129" s="81"/>
      <c r="CW129" s="81"/>
      <c r="CX129" s="81"/>
      <c r="CY129" s="81"/>
      <c r="CZ129" s="81"/>
      <c r="DA129" s="81"/>
      <c r="DB129" s="81"/>
      <c r="DC129" s="81"/>
      <c r="DD129" s="81"/>
      <c r="DE129" s="81"/>
      <c r="DF129" s="81"/>
      <c r="DG129" s="81"/>
      <c r="DH129" s="81"/>
      <c r="DI129" s="81"/>
      <c r="DJ129" s="81"/>
      <c r="DK129" s="81"/>
      <c r="DL129" s="81"/>
      <c r="DM129" s="81"/>
      <c r="DN129" s="81"/>
      <c r="DO129" s="81"/>
      <c r="DP129" s="81"/>
      <c r="DQ129" s="81"/>
      <c r="DR129" s="81"/>
      <c r="DS129" s="81"/>
      <c r="DT129" s="81"/>
      <c r="DU129" s="81"/>
      <c r="DV129" s="81"/>
      <c r="DW129" s="81"/>
      <c r="DX129" s="81"/>
      <c r="DY129" s="81"/>
      <c r="DZ129" s="81"/>
      <c r="EA129" s="81"/>
      <c r="EB129" s="81"/>
      <c r="EC129" s="81"/>
      <c r="ED129" s="81"/>
      <c r="EE129" s="81"/>
      <c r="EF129" s="81"/>
      <c r="EG129" s="81"/>
      <c r="EH129" s="81"/>
      <c r="EI129" s="81"/>
    </row>
    <row r="130" spans="1:139" s="82" customFormat="1" ht="34.5" customHeight="1" x14ac:dyDescent="0.2">
      <c r="A130" s="94">
        <f t="shared" si="9"/>
        <v>119</v>
      </c>
      <c r="B130" s="96" t="s">
        <v>231</v>
      </c>
      <c r="C130" s="98" t="s">
        <v>232</v>
      </c>
      <c r="D130" s="97" t="s">
        <v>233</v>
      </c>
      <c r="E130" s="94" t="s">
        <v>290</v>
      </c>
      <c r="F130" s="94" t="s">
        <v>440</v>
      </c>
      <c r="G130" s="94" t="s">
        <v>45</v>
      </c>
      <c r="H130" s="97">
        <v>2</v>
      </c>
      <c r="I130" s="73"/>
      <c r="J130" s="73"/>
      <c r="K130" s="73"/>
      <c r="L130" s="73"/>
      <c r="M130" s="73"/>
      <c r="N130" s="73"/>
      <c r="O130" s="74"/>
      <c r="P130" s="75"/>
      <c r="Q130" s="77"/>
      <c r="R130" s="77"/>
      <c r="S130" s="103"/>
      <c r="T130" s="78"/>
      <c r="U130" s="79">
        <f t="shared" si="10"/>
        <v>0</v>
      </c>
      <c r="V130" s="77"/>
      <c r="W130" s="79">
        <f t="shared" si="11"/>
        <v>0</v>
      </c>
      <c r="X130" s="79">
        <f t="shared" si="8"/>
        <v>0</v>
      </c>
      <c r="Y130" s="75"/>
      <c r="Z130" s="80"/>
      <c r="AA130" s="80"/>
      <c r="AB130" s="80"/>
      <c r="AC130" s="76"/>
      <c r="AD130" s="73"/>
      <c r="AE130" s="75"/>
      <c r="AF130" s="73"/>
      <c r="AG130" s="73"/>
      <c r="AH130" s="73"/>
      <c r="AI130" s="73"/>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c r="BL130" s="81"/>
      <c r="BM130" s="81"/>
      <c r="BN130" s="81"/>
      <c r="BO130" s="81"/>
      <c r="BP130" s="81"/>
      <c r="BQ130" s="81"/>
      <c r="BR130" s="81"/>
      <c r="BS130" s="81"/>
      <c r="BT130" s="81"/>
      <c r="BU130" s="81"/>
      <c r="BV130" s="81"/>
      <c r="BW130" s="81"/>
      <c r="BX130" s="81"/>
      <c r="BY130" s="81"/>
      <c r="BZ130" s="81"/>
      <c r="CA130" s="81"/>
      <c r="CB130" s="81"/>
      <c r="CC130" s="81"/>
      <c r="CD130" s="81"/>
      <c r="CE130" s="81"/>
      <c r="CF130" s="81"/>
      <c r="CG130" s="81"/>
      <c r="CH130" s="81"/>
      <c r="CI130" s="81"/>
      <c r="CJ130" s="81"/>
      <c r="CK130" s="81"/>
      <c r="CL130" s="81"/>
      <c r="CM130" s="81"/>
      <c r="CN130" s="81"/>
      <c r="CO130" s="81"/>
      <c r="CP130" s="81"/>
      <c r="CQ130" s="81"/>
      <c r="CR130" s="81"/>
      <c r="CS130" s="81"/>
      <c r="CT130" s="81"/>
      <c r="CU130" s="81"/>
      <c r="CV130" s="81"/>
      <c r="CW130" s="81"/>
      <c r="CX130" s="81"/>
      <c r="CY130" s="81"/>
      <c r="CZ130" s="81"/>
      <c r="DA130" s="81"/>
      <c r="DB130" s="81"/>
      <c r="DC130" s="81"/>
      <c r="DD130" s="81"/>
      <c r="DE130" s="81"/>
      <c r="DF130" s="81"/>
      <c r="DG130" s="81"/>
      <c r="DH130" s="81"/>
      <c r="DI130" s="81"/>
      <c r="DJ130" s="81"/>
      <c r="DK130" s="81"/>
      <c r="DL130" s="81"/>
      <c r="DM130" s="81"/>
      <c r="DN130" s="81"/>
      <c r="DO130" s="81"/>
      <c r="DP130" s="81"/>
      <c r="DQ130" s="81"/>
      <c r="DR130" s="81"/>
      <c r="DS130" s="81"/>
      <c r="DT130" s="81"/>
      <c r="DU130" s="81"/>
      <c r="DV130" s="81"/>
      <c r="DW130" s="81"/>
      <c r="DX130" s="81"/>
      <c r="DY130" s="81"/>
      <c r="DZ130" s="81"/>
      <c r="EA130" s="81"/>
      <c r="EB130" s="81"/>
      <c r="EC130" s="81"/>
      <c r="ED130" s="81"/>
      <c r="EE130" s="81"/>
      <c r="EF130" s="81"/>
      <c r="EG130" s="81"/>
      <c r="EH130" s="81"/>
      <c r="EI130" s="81"/>
    </row>
    <row r="131" spans="1:139" s="82" customFormat="1" ht="34.5" customHeight="1" x14ac:dyDescent="0.2">
      <c r="A131" s="94">
        <f t="shared" si="9"/>
        <v>120</v>
      </c>
      <c r="B131" s="96" t="s">
        <v>234</v>
      </c>
      <c r="C131" s="98" t="s">
        <v>590</v>
      </c>
      <c r="D131" s="97" t="s">
        <v>236</v>
      </c>
      <c r="E131" s="94" t="s">
        <v>290</v>
      </c>
      <c r="F131" s="94" t="s">
        <v>440</v>
      </c>
      <c r="G131" s="94" t="s">
        <v>45</v>
      </c>
      <c r="H131" s="97">
        <v>4</v>
      </c>
      <c r="I131" s="73"/>
      <c r="J131" s="73"/>
      <c r="K131" s="73"/>
      <c r="L131" s="73"/>
      <c r="M131" s="73"/>
      <c r="N131" s="73"/>
      <c r="O131" s="74"/>
      <c r="P131" s="75"/>
      <c r="Q131" s="77"/>
      <c r="R131" s="77"/>
      <c r="S131" s="103"/>
      <c r="T131" s="78"/>
      <c r="U131" s="79">
        <f t="shared" si="10"/>
        <v>0</v>
      </c>
      <c r="V131" s="77"/>
      <c r="W131" s="79">
        <f t="shared" si="11"/>
        <v>0</v>
      </c>
      <c r="X131" s="79">
        <f t="shared" si="8"/>
        <v>0</v>
      </c>
      <c r="Y131" s="75"/>
      <c r="Z131" s="80"/>
      <c r="AA131" s="80"/>
      <c r="AB131" s="80"/>
      <c r="AC131" s="76"/>
      <c r="AD131" s="73"/>
      <c r="AE131" s="75"/>
      <c r="AF131" s="73"/>
      <c r="AG131" s="73"/>
      <c r="AH131" s="73"/>
      <c r="AI131" s="73"/>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c r="BL131" s="81"/>
      <c r="BM131" s="81"/>
      <c r="BN131" s="81"/>
      <c r="BO131" s="81"/>
      <c r="BP131" s="81"/>
      <c r="BQ131" s="81"/>
      <c r="BR131" s="81"/>
      <c r="BS131" s="81"/>
      <c r="BT131" s="81"/>
      <c r="BU131" s="81"/>
      <c r="BV131" s="81"/>
      <c r="BW131" s="81"/>
      <c r="BX131" s="81"/>
      <c r="BY131" s="81"/>
      <c r="BZ131" s="81"/>
      <c r="CA131" s="81"/>
      <c r="CB131" s="81"/>
      <c r="CC131" s="81"/>
      <c r="CD131" s="81"/>
      <c r="CE131" s="81"/>
      <c r="CF131" s="81"/>
      <c r="CG131" s="81"/>
      <c r="CH131" s="81"/>
      <c r="CI131" s="81"/>
      <c r="CJ131" s="81"/>
      <c r="CK131" s="81"/>
      <c r="CL131" s="81"/>
      <c r="CM131" s="81"/>
      <c r="CN131" s="81"/>
      <c r="CO131" s="81"/>
      <c r="CP131" s="81"/>
      <c r="CQ131" s="81"/>
      <c r="CR131" s="81"/>
      <c r="CS131" s="81"/>
      <c r="CT131" s="81"/>
      <c r="CU131" s="81"/>
      <c r="CV131" s="81"/>
      <c r="CW131" s="81"/>
      <c r="CX131" s="81"/>
      <c r="CY131" s="81"/>
      <c r="CZ131" s="81"/>
      <c r="DA131" s="81"/>
      <c r="DB131" s="81"/>
      <c r="DC131" s="81"/>
      <c r="DD131" s="81"/>
      <c r="DE131" s="81"/>
      <c r="DF131" s="81"/>
      <c r="DG131" s="81"/>
      <c r="DH131" s="81"/>
      <c r="DI131" s="81"/>
      <c r="DJ131" s="81"/>
      <c r="DK131" s="81"/>
      <c r="DL131" s="81"/>
      <c r="DM131" s="81"/>
      <c r="DN131" s="81"/>
      <c r="DO131" s="81"/>
      <c r="DP131" s="81"/>
      <c r="DQ131" s="81"/>
      <c r="DR131" s="81"/>
      <c r="DS131" s="81"/>
      <c r="DT131" s="81"/>
      <c r="DU131" s="81"/>
      <c r="DV131" s="81"/>
      <c r="DW131" s="81"/>
      <c r="DX131" s="81"/>
      <c r="DY131" s="81"/>
      <c r="DZ131" s="81"/>
      <c r="EA131" s="81"/>
      <c r="EB131" s="81"/>
      <c r="EC131" s="81"/>
      <c r="ED131" s="81"/>
      <c r="EE131" s="81"/>
      <c r="EF131" s="81"/>
      <c r="EG131" s="81"/>
      <c r="EH131" s="81"/>
      <c r="EI131" s="81"/>
    </row>
    <row r="132" spans="1:139" s="82" customFormat="1" ht="34.5" customHeight="1" x14ac:dyDescent="0.2">
      <c r="A132" s="94">
        <f t="shared" si="9"/>
        <v>121</v>
      </c>
      <c r="B132" s="96" t="s">
        <v>237</v>
      </c>
      <c r="C132" s="98" t="s">
        <v>238</v>
      </c>
      <c r="D132" s="97" t="s">
        <v>560</v>
      </c>
      <c r="E132" s="94" t="s">
        <v>290</v>
      </c>
      <c r="F132" s="94" t="s">
        <v>440</v>
      </c>
      <c r="G132" s="94" t="s">
        <v>45</v>
      </c>
      <c r="H132" s="97">
        <v>4</v>
      </c>
      <c r="I132" s="73"/>
      <c r="J132" s="73"/>
      <c r="K132" s="73"/>
      <c r="L132" s="73"/>
      <c r="M132" s="73"/>
      <c r="N132" s="73"/>
      <c r="O132" s="74"/>
      <c r="P132" s="75"/>
      <c r="Q132" s="77"/>
      <c r="R132" s="77"/>
      <c r="S132" s="103"/>
      <c r="T132" s="78"/>
      <c r="U132" s="79">
        <f t="shared" si="10"/>
        <v>0</v>
      </c>
      <c r="V132" s="77"/>
      <c r="W132" s="79">
        <f t="shared" si="11"/>
        <v>0</v>
      </c>
      <c r="X132" s="79">
        <f t="shared" si="8"/>
        <v>0</v>
      </c>
      <c r="Y132" s="75"/>
      <c r="Z132" s="80"/>
      <c r="AA132" s="80"/>
      <c r="AB132" s="80"/>
      <c r="AC132" s="76"/>
      <c r="AD132" s="73"/>
      <c r="AE132" s="75"/>
      <c r="AF132" s="73"/>
      <c r="AG132" s="73"/>
      <c r="AH132" s="73"/>
      <c r="AI132" s="73"/>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c r="BL132" s="81"/>
      <c r="BM132" s="81"/>
      <c r="BN132" s="81"/>
      <c r="BO132" s="81"/>
      <c r="BP132" s="81"/>
      <c r="BQ132" s="81"/>
      <c r="BR132" s="81"/>
      <c r="BS132" s="81"/>
      <c r="BT132" s="81"/>
      <c r="BU132" s="81"/>
      <c r="BV132" s="81"/>
      <c r="BW132" s="81"/>
      <c r="BX132" s="81"/>
      <c r="BY132" s="81"/>
      <c r="BZ132" s="81"/>
      <c r="CA132" s="81"/>
      <c r="CB132" s="81"/>
      <c r="CC132" s="81"/>
      <c r="CD132" s="81"/>
      <c r="CE132" s="81"/>
      <c r="CF132" s="81"/>
      <c r="CG132" s="81"/>
      <c r="CH132" s="81"/>
      <c r="CI132" s="81"/>
      <c r="CJ132" s="81"/>
      <c r="CK132" s="81"/>
      <c r="CL132" s="81"/>
      <c r="CM132" s="81"/>
      <c r="CN132" s="81"/>
      <c r="CO132" s="81"/>
      <c r="CP132" s="81"/>
      <c r="CQ132" s="81"/>
      <c r="CR132" s="81"/>
      <c r="CS132" s="81"/>
      <c r="CT132" s="81"/>
      <c r="CU132" s="81"/>
      <c r="CV132" s="81"/>
      <c r="CW132" s="81"/>
      <c r="CX132" s="81"/>
      <c r="CY132" s="81"/>
      <c r="CZ132" s="81"/>
      <c r="DA132" s="81"/>
      <c r="DB132" s="81"/>
      <c r="DC132" s="81"/>
      <c r="DD132" s="81"/>
      <c r="DE132" s="81"/>
      <c r="DF132" s="81"/>
      <c r="DG132" s="81"/>
      <c r="DH132" s="81"/>
      <c r="DI132" s="81"/>
      <c r="DJ132" s="81"/>
      <c r="DK132" s="81"/>
      <c r="DL132" s="81"/>
      <c r="DM132" s="81"/>
      <c r="DN132" s="81"/>
      <c r="DO132" s="81"/>
      <c r="DP132" s="81"/>
      <c r="DQ132" s="81"/>
      <c r="DR132" s="81"/>
      <c r="DS132" s="81"/>
      <c r="DT132" s="81"/>
      <c r="DU132" s="81"/>
      <c r="DV132" s="81"/>
      <c r="DW132" s="81"/>
      <c r="DX132" s="81"/>
      <c r="DY132" s="81"/>
      <c r="DZ132" s="81"/>
      <c r="EA132" s="81"/>
      <c r="EB132" s="81"/>
      <c r="EC132" s="81"/>
      <c r="ED132" s="81"/>
      <c r="EE132" s="81"/>
      <c r="EF132" s="81"/>
      <c r="EG132" s="81"/>
      <c r="EH132" s="81"/>
      <c r="EI132" s="81"/>
    </row>
    <row r="133" spans="1:139" s="82" customFormat="1" ht="34.5" customHeight="1" x14ac:dyDescent="0.2">
      <c r="A133" s="94">
        <f t="shared" si="9"/>
        <v>122</v>
      </c>
      <c r="B133" s="96" t="s">
        <v>240</v>
      </c>
      <c r="C133" s="98" t="s">
        <v>591</v>
      </c>
      <c r="D133" s="97" t="s">
        <v>561</v>
      </c>
      <c r="E133" s="94" t="s">
        <v>290</v>
      </c>
      <c r="F133" s="94" t="s">
        <v>440</v>
      </c>
      <c r="G133" s="94" t="s">
        <v>45</v>
      </c>
      <c r="H133" s="97">
        <v>2</v>
      </c>
      <c r="I133" s="73"/>
      <c r="J133" s="73"/>
      <c r="K133" s="73"/>
      <c r="L133" s="73"/>
      <c r="M133" s="73"/>
      <c r="N133" s="73"/>
      <c r="O133" s="74"/>
      <c r="P133" s="75"/>
      <c r="Q133" s="77"/>
      <c r="R133" s="77"/>
      <c r="S133" s="103"/>
      <c r="T133" s="78"/>
      <c r="U133" s="79">
        <f t="shared" si="10"/>
        <v>0</v>
      </c>
      <c r="V133" s="77"/>
      <c r="W133" s="79">
        <f t="shared" si="11"/>
        <v>0</v>
      </c>
      <c r="X133" s="79">
        <f t="shared" si="8"/>
        <v>0</v>
      </c>
      <c r="Y133" s="75"/>
      <c r="Z133" s="80"/>
      <c r="AA133" s="80"/>
      <c r="AB133" s="80"/>
      <c r="AC133" s="76"/>
      <c r="AD133" s="73"/>
      <c r="AE133" s="75"/>
      <c r="AF133" s="73"/>
      <c r="AG133" s="73"/>
      <c r="AH133" s="73"/>
      <c r="AI133" s="73"/>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c r="BL133" s="81"/>
      <c r="BM133" s="81"/>
      <c r="BN133" s="81"/>
      <c r="BO133" s="81"/>
      <c r="BP133" s="81"/>
      <c r="BQ133" s="81"/>
      <c r="BR133" s="81"/>
      <c r="BS133" s="81"/>
      <c r="BT133" s="81"/>
      <c r="BU133" s="81"/>
      <c r="BV133" s="81"/>
      <c r="BW133" s="81"/>
      <c r="BX133" s="81"/>
      <c r="BY133" s="81"/>
      <c r="BZ133" s="81"/>
      <c r="CA133" s="81"/>
      <c r="CB133" s="81"/>
      <c r="CC133" s="81"/>
      <c r="CD133" s="81"/>
      <c r="CE133" s="81"/>
      <c r="CF133" s="81"/>
      <c r="CG133" s="81"/>
      <c r="CH133" s="81"/>
      <c r="CI133" s="81"/>
      <c r="CJ133" s="81"/>
      <c r="CK133" s="81"/>
      <c r="CL133" s="81"/>
      <c r="CM133" s="81"/>
      <c r="CN133" s="81"/>
      <c r="CO133" s="81"/>
      <c r="CP133" s="81"/>
      <c r="CQ133" s="81"/>
      <c r="CR133" s="81"/>
      <c r="CS133" s="81"/>
      <c r="CT133" s="81"/>
      <c r="CU133" s="81"/>
      <c r="CV133" s="81"/>
      <c r="CW133" s="81"/>
      <c r="CX133" s="81"/>
      <c r="CY133" s="81"/>
      <c r="CZ133" s="81"/>
      <c r="DA133" s="81"/>
      <c r="DB133" s="81"/>
      <c r="DC133" s="81"/>
      <c r="DD133" s="81"/>
      <c r="DE133" s="81"/>
      <c r="DF133" s="81"/>
      <c r="DG133" s="81"/>
      <c r="DH133" s="81"/>
      <c r="DI133" s="81"/>
      <c r="DJ133" s="81"/>
      <c r="DK133" s="81"/>
      <c r="DL133" s="81"/>
      <c r="DM133" s="81"/>
      <c r="DN133" s="81"/>
      <c r="DO133" s="81"/>
      <c r="DP133" s="81"/>
      <c r="DQ133" s="81"/>
      <c r="DR133" s="81"/>
      <c r="DS133" s="81"/>
      <c r="DT133" s="81"/>
      <c r="DU133" s="81"/>
      <c r="DV133" s="81"/>
      <c r="DW133" s="81"/>
      <c r="DX133" s="81"/>
      <c r="DY133" s="81"/>
      <c r="DZ133" s="81"/>
      <c r="EA133" s="81"/>
      <c r="EB133" s="81"/>
      <c r="EC133" s="81"/>
      <c r="ED133" s="81"/>
      <c r="EE133" s="81"/>
      <c r="EF133" s="81"/>
      <c r="EG133" s="81"/>
      <c r="EH133" s="81"/>
      <c r="EI133" s="81"/>
    </row>
    <row r="134" spans="1:139" s="82" customFormat="1" ht="34.5" customHeight="1" x14ac:dyDescent="0.2">
      <c r="A134" s="94">
        <f t="shared" si="9"/>
        <v>123</v>
      </c>
      <c r="B134" s="96" t="s">
        <v>243</v>
      </c>
      <c r="C134" s="98" t="s">
        <v>244</v>
      </c>
      <c r="D134" s="97" t="s">
        <v>245</v>
      </c>
      <c r="E134" s="94" t="s">
        <v>290</v>
      </c>
      <c r="F134" s="94" t="s">
        <v>440</v>
      </c>
      <c r="G134" s="94" t="s">
        <v>45</v>
      </c>
      <c r="H134" s="97">
        <v>6</v>
      </c>
      <c r="I134" s="73"/>
      <c r="J134" s="73"/>
      <c r="K134" s="73"/>
      <c r="L134" s="73"/>
      <c r="M134" s="73"/>
      <c r="N134" s="73"/>
      <c r="O134" s="74"/>
      <c r="P134" s="75"/>
      <c r="Q134" s="77"/>
      <c r="R134" s="77"/>
      <c r="S134" s="103"/>
      <c r="T134" s="78"/>
      <c r="U134" s="79">
        <f t="shared" si="10"/>
        <v>0</v>
      </c>
      <c r="V134" s="77"/>
      <c r="W134" s="79">
        <f t="shared" si="11"/>
        <v>0</v>
      </c>
      <c r="X134" s="79">
        <f t="shared" si="8"/>
        <v>0</v>
      </c>
      <c r="Y134" s="75"/>
      <c r="Z134" s="80"/>
      <c r="AA134" s="80"/>
      <c r="AB134" s="80"/>
      <c r="AC134" s="76"/>
      <c r="AD134" s="73"/>
      <c r="AE134" s="75"/>
      <c r="AF134" s="73"/>
      <c r="AG134" s="73"/>
      <c r="AH134" s="73"/>
      <c r="AI134" s="73"/>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c r="BL134" s="81"/>
      <c r="BM134" s="81"/>
      <c r="BN134" s="81"/>
      <c r="BO134" s="81"/>
      <c r="BP134" s="81"/>
      <c r="BQ134" s="81"/>
      <c r="BR134" s="81"/>
      <c r="BS134" s="81"/>
      <c r="BT134" s="81"/>
      <c r="BU134" s="81"/>
      <c r="BV134" s="81"/>
      <c r="BW134" s="81"/>
      <c r="BX134" s="81"/>
      <c r="BY134" s="81"/>
      <c r="BZ134" s="81"/>
      <c r="CA134" s="81"/>
      <c r="CB134" s="81"/>
      <c r="CC134" s="81"/>
      <c r="CD134" s="81"/>
      <c r="CE134" s="81"/>
      <c r="CF134" s="81"/>
      <c r="CG134" s="81"/>
      <c r="CH134" s="81"/>
      <c r="CI134" s="81"/>
      <c r="CJ134" s="81"/>
      <c r="CK134" s="81"/>
      <c r="CL134" s="81"/>
      <c r="CM134" s="81"/>
      <c r="CN134" s="81"/>
      <c r="CO134" s="81"/>
      <c r="CP134" s="81"/>
      <c r="CQ134" s="81"/>
      <c r="CR134" s="81"/>
      <c r="CS134" s="81"/>
      <c r="CT134" s="81"/>
      <c r="CU134" s="81"/>
      <c r="CV134" s="81"/>
      <c r="CW134" s="81"/>
      <c r="CX134" s="81"/>
      <c r="CY134" s="81"/>
      <c r="CZ134" s="81"/>
      <c r="DA134" s="81"/>
      <c r="DB134" s="81"/>
      <c r="DC134" s="81"/>
      <c r="DD134" s="81"/>
      <c r="DE134" s="81"/>
      <c r="DF134" s="81"/>
      <c r="DG134" s="81"/>
      <c r="DH134" s="81"/>
      <c r="DI134" s="81"/>
      <c r="DJ134" s="81"/>
      <c r="DK134" s="81"/>
      <c r="DL134" s="81"/>
      <c r="DM134" s="81"/>
      <c r="DN134" s="81"/>
      <c r="DO134" s="81"/>
      <c r="DP134" s="81"/>
      <c r="DQ134" s="81"/>
      <c r="DR134" s="81"/>
      <c r="DS134" s="81"/>
      <c r="DT134" s="81"/>
      <c r="DU134" s="81"/>
      <c r="DV134" s="81"/>
      <c r="DW134" s="81"/>
      <c r="DX134" s="81"/>
      <c r="DY134" s="81"/>
      <c r="DZ134" s="81"/>
      <c r="EA134" s="81"/>
      <c r="EB134" s="81"/>
      <c r="EC134" s="81"/>
      <c r="ED134" s="81"/>
      <c r="EE134" s="81"/>
      <c r="EF134" s="81"/>
      <c r="EG134" s="81"/>
      <c r="EH134" s="81"/>
      <c r="EI134" s="81"/>
    </row>
    <row r="135" spans="1:139" s="82" customFormat="1" ht="34.5" customHeight="1" x14ac:dyDescent="0.2">
      <c r="A135" s="94">
        <f t="shared" si="9"/>
        <v>124</v>
      </c>
      <c r="B135" s="96" t="s">
        <v>246</v>
      </c>
      <c r="C135" s="98" t="s">
        <v>247</v>
      </c>
      <c r="D135" s="97" t="s">
        <v>566</v>
      </c>
      <c r="E135" s="94" t="s">
        <v>290</v>
      </c>
      <c r="F135" s="94" t="s">
        <v>440</v>
      </c>
      <c r="G135" s="94" t="s">
        <v>45</v>
      </c>
      <c r="H135" s="97">
        <v>2</v>
      </c>
      <c r="I135" s="73"/>
      <c r="J135" s="73"/>
      <c r="K135" s="73"/>
      <c r="L135" s="73"/>
      <c r="M135" s="73"/>
      <c r="N135" s="73"/>
      <c r="O135" s="74"/>
      <c r="P135" s="75"/>
      <c r="Q135" s="77"/>
      <c r="R135" s="77"/>
      <c r="S135" s="103"/>
      <c r="T135" s="78"/>
      <c r="U135" s="79">
        <f t="shared" si="10"/>
        <v>0</v>
      </c>
      <c r="V135" s="77"/>
      <c r="W135" s="79">
        <f t="shared" si="11"/>
        <v>0</v>
      </c>
      <c r="X135" s="79">
        <f t="shared" si="8"/>
        <v>0</v>
      </c>
      <c r="Y135" s="75"/>
      <c r="Z135" s="80"/>
      <c r="AA135" s="80"/>
      <c r="AB135" s="80"/>
      <c r="AC135" s="76"/>
      <c r="AD135" s="73"/>
      <c r="AE135" s="75"/>
      <c r="AF135" s="73"/>
      <c r="AG135" s="73"/>
      <c r="AH135" s="73"/>
      <c r="AI135" s="73"/>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c r="BL135" s="81"/>
      <c r="BM135" s="81"/>
      <c r="BN135" s="81"/>
      <c r="BO135" s="81"/>
      <c r="BP135" s="81"/>
      <c r="BQ135" s="81"/>
      <c r="BR135" s="81"/>
      <c r="BS135" s="81"/>
      <c r="BT135" s="81"/>
      <c r="BU135" s="81"/>
      <c r="BV135" s="81"/>
      <c r="BW135" s="81"/>
      <c r="BX135" s="81"/>
      <c r="BY135" s="81"/>
      <c r="BZ135" s="81"/>
      <c r="CA135" s="81"/>
      <c r="CB135" s="81"/>
      <c r="CC135" s="81"/>
      <c r="CD135" s="81"/>
      <c r="CE135" s="81"/>
      <c r="CF135" s="81"/>
      <c r="CG135" s="81"/>
      <c r="CH135" s="81"/>
      <c r="CI135" s="81"/>
      <c r="CJ135" s="81"/>
      <c r="CK135" s="81"/>
      <c r="CL135" s="81"/>
      <c r="CM135" s="81"/>
      <c r="CN135" s="81"/>
      <c r="CO135" s="81"/>
      <c r="CP135" s="81"/>
      <c r="CQ135" s="81"/>
      <c r="CR135" s="81"/>
      <c r="CS135" s="81"/>
      <c r="CT135" s="81"/>
      <c r="CU135" s="81"/>
      <c r="CV135" s="81"/>
      <c r="CW135" s="81"/>
      <c r="CX135" s="81"/>
      <c r="CY135" s="81"/>
      <c r="CZ135" s="81"/>
      <c r="DA135" s="81"/>
      <c r="DB135" s="81"/>
      <c r="DC135" s="81"/>
      <c r="DD135" s="81"/>
      <c r="DE135" s="81"/>
      <c r="DF135" s="81"/>
      <c r="DG135" s="81"/>
      <c r="DH135" s="81"/>
      <c r="DI135" s="81"/>
      <c r="DJ135" s="81"/>
      <c r="DK135" s="81"/>
      <c r="DL135" s="81"/>
      <c r="DM135" s="81"/>
      <c r="DN135" s="81"/>
      <c r="DO135" s="81"/>
      <c r="DP135" s="81"/>
      <c r="DQ135" s="81"/>
      <c r="DR135" s="81"/>
      <c r="DS135" s="81"/>
      <c r="DT135" s="81"/>
      <c r="DU135" s="81"/>
      <c r="DV135" s="81"/>
      <c r="DW135" s="81"/>
      <c r="DX135" s="81"/>
      <c r="DY135" s="81"/>
      <c r="DZ135" s="81"/>
      <c r="EA135" s="81"/>
      <c r="EB135" s="81"/>
      <c r="EC135" s="81"/>
      <c r="ED135" s="81"/>
      <c r="EE135" s="81"/>
      <c r="EF135" s="81"/>
      <c r="EG135" s="81"/>
      <c r="EH135" s="81"/>
      <c r="EI135" s="81"/>
    </row>
    <row r="136" spans="1:139" s="82" customFormat="1" ht="34.5" customHeight="1" x14ac:dyDescent="0.2">
      <c r="A136" s="94">
        <f t="shared" si="9"/>
        <v>125</v>
      </c>
      <c r="B136" s="96" t="s">
        <v>248</v>
      </c>
      <c r="C136" s="98" t="s">
        <v>249</v>
      </c>
      <c r="D136" s="97" t="s">
        <v>188</v>
      </c>
      <c r="E136" s="94" t="s">
        <v>290</v>
      </c>
      <c r="F136" s="94" t="s">
        <v>440</v>
      </c>
      <c r="G136" s="94" t="s">
        <v>45</v>
      </c>
      <c r="H136" s="97">
        <v>6</v>
      </c>
      <c r="I136" s="73"/>
      <c r="J136" s="73"/>
      <c r="K136" s="73"/>
      <c r="L136" s="73"/>
      <c r="M136" s="73"/>
      <c r="N136" s="73"/>
      <c r="O136" s="74"/>
      <c r="P136" s="75"/>
      <c r="Q136" s="77"/>
      <c r="R136" s="77"/>
      <c r="S136" s="103"/>
      <c r="T136" s="78"/>
      <c r="U136" s="79">
        <f t="shared" si="10"/>
        <v>0</v>
      </c>
      <c r="V136" s="77"/>
      <c r="W136" s="79">
        <f t="shared" si="11"/>
        <v>0</v>
      </c>
      <c r="X136" s="79">
        <f t="shared" si="8"/>
        <v>0</v>
      </c>
      <c r="Y136" s="75"/>
      <c r="Z136" s="80"/>
      <c r="AA136" s="80"/>
      <c r="AB136" s="80"/>
      <c r="AC136" s="76"/>
      <c r="AD136" s="73"/>
      <c r="AE136" s="75"/>
      <c r="AF136" s="73"/>
      <c r="AG136" s="73"/>
      <c r="AH136" s="73"/>
      <c r="AI136" s="73"/>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c r="BL136" s="81"/>
      <c r="BM136" s="81"/>
      <c r="BN136" s="81"/>
      <c r="BO136" s="81"/>
      <c r="BP136" s="81"/>
      <c r="BQ136" s="81"/>
      <c r="BR136" s="81"/>
      <c r="BS136" s="81"/>
      <c r="BT136" s="81"/>
      <c r="BU136" s="81"/>
      <c r="BV136" s="81"/>
      <c r="BW136" s="81"/>
      <c r="BX136" s="81"/>
      <c r="BY136" s="81"/>
      <c r="BZ136" s="81"/>
      <c r="CA136" s="81"/>
      <c r="CB136" s="81"/>
      <c r="CC136" s="81"/>
      <c r="CD136" s="81"/>
      <c r="CE136" s="81"/>
      <c r="CF136" s="81"/>
      <c r="CG136" s="81"/>
      <c r="CH136" s="81"/>
      <c r="CI136" s="81"/>
      <c r="CJ136" s="81"/>
      <c r="CK136" s="81"/>
      <c r="CL136" s="81"/>
      <c r="CM136" s="81"/>
      <c r="CN136" s="81"/>
      <c r="CO136" s="81"/>
      <c r="CP136" s="81"/>
      <c r="CQ136" s="81"/>
      <c r="CR136" s="81"/>
      <c r="CS136" s="81"/>
      <c r="CT136" s="81"/>
      <c r="CU136" s="81"/>
      <c r="CV136" s="81"/>
      <c r="CW136" s="81"/>
      <c r="CX136" s="81"/>
      <c r="CY136" s="81"/>
      <c r="CZ136" s="81"/>
      <c r="DA136" s="81"/>
      <c r="DB136" s="81"/>
      <c r="DC136" s="81"/>
      <c r="DD136" s="81"/>
      <c r="DE136" s="81"/>
      <c r="DF136" s="81"/>
      <c r="DG136" s="81"/>
      <c r="DH136" s="81"/>
      <c r="DI136" s="81"/>
      <c r="DJ136" s="81"/>
      <c r="DK136" s="81"/>
      <c r="DL136" s="81"/>
      <c r="DM136" s="81"/>
      <c r="DN136" s="81"/>
      <c r="DO136" s="81"/>
      <c r="DP136" s="81"/>
      <c r="DQ136" s="81"/>
      <c r="DR136" s="81"/>
      <c r="DS136" s="81"/>
      <c r="DT136" s="81"/>
      <c r="DU136" s="81"/>
      <c r="DV136" s="81"/>
      <c r="DW136" s="81"/>
      <c r="DX136" s="81"/>
      <c r="DY136" s="81"/>
      <c r="DZ136" s="81"/>
      <c r="EA136" s="81"/>
      <c r="EB136" s="81"/>
      <c r="EC136" s="81"/>
      <c r="ED136" s="81"/>
      <c r="EE136" s="81"/>
      <c r="EF136" s="81"/>
      <c r="EG136" s="81"/>
      <c r="EH136" s="81"/>
      <c r="EI136" s="81"/>
    </row>
    <row r="137" spans="1:139" s="82" customFormat="1" ht="34.5" customHeight="1" x14ac:dyDescent="0.2">
      <c r="A137" s="94">
        <f t="shared" si="9"/>
        <v>126</v>
      </c>
      <c r="B137" s="96" t="s">
        <v>250</v>
      </c>
      <c r="C137" s="98" t="s">
        <v>251</v>
      </c>
      <c r="D137" s="97" t="s">
        <v>188</v>
      </c>
      <c r="E137" s="94" t="s">
        <v>290</v>
      </c>
      <c r="F137" s="94" t="s">
        <v>440</v>
      </c>
      <c r="G137" s="94" t="s">
        <v>45</v>
      </c>
      <c r="H137" s="97">
        <v>4</v>
      </c>
      <c r="I137" s="73"/>
      <c r="J137" s="73"/>
      <c r="K137" s="73"/>
      <c r="L137" s="73"/>
      <c r="M137" s="73"/>
      <c r="N137" s="73"/>
      <c r="O137" s="74"/>
      <c r="P137" s="75"/>
      <c r="Q137" s="77"/>
      <c r="R137" s="77"/>
      <c r="S137" s="103"/>
      <c r="T137" s="78"/>
      <c r="U137" s="79">
        <f t="shared" si="10"/>
        <v>0</v>
      </c>
      <c r="V137" s="77"/>
      <c r="W137" s="79">
        <f t="shared" si="11"/>
        <v>0</v>
      </c>
      <c r="X137" s="79">
        <f t="shared" si="8"/>
        <v>0</v>
      </c>
      <c r="Y137" s="75"/>
      <c r="Z137" s="80"/>
      <c r="AA137" s="80"/>
      <c r="AB137" s="80"/>
      <c r="AC137" s="76"/>
      <c r="AD137" s="73"/>
      <c r="AE137" s="75"/>
      <c r="AF137" s="73"/>
      <c r="AG137" s="73"/>
      <c r="AH137" s="73"/>
      <c r="AI137" s="73"/>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c r="BI137" s="81"/>
      <c r="BJ137" s="81"/>
      <c r="BK137" s="81"/>
      <c r="BL137" s="81"/>
      <c r="BM137" s="81"/>
      <c r="BN137" s="81"/>
      <c r="BO137" s="81"/>
      <c r="BP137" s="81"/>
      <c r="BQ137" s="81"/>
      <c r="BR137" s="81"/>
      <c r="BS137" s="81"/>
      <c r="BT137" s="81"/>
      <c r="BU137" s="81"/>
      <c r="BV137" s="81"/>
      <c r="BW137" s="81"/>
      <c r="BX137" s="81"/>
      <c r="BY137" s="81"/>
      <c r="BZ137" s="81"/>
      <c r="CA137" s="81"/>
      <c r="CB137" s="81"/>
      <c r="CC137" s="81"/>
      <c r="CD137" s="81"/>
      <c r="CE137" s="81"/>
      <c r="CF137" s="81"/>
      <c r="CG137" s="81"/>
      <c r="CH137" s="81"/>
      <c r="CI137" s="81"/>
      <c r="CJ137" s="81"/>
      <c r="CK137" s="81"/>
      <c r="CL137" s="81"/>
      <c r="CM137" s="81"/>
      <c r="CN137" s="81"/>
      <c r="CO137" s="81"/>
      <c r="CP137" s="81"/>
      <c r="CQ137" s="81"/>
      <c r="CR137" s="81"/>
      <c r="CS137" s="81"/>
      <c r="CT137" s="81"/>
      <c r="CU137" s="81"/>
      <c r="CV137" s="81"/>
      <c r="CW137" s="81"/>
      <c r="CX137" s="81"/>
      <c r="CY137" s="81"/>
      <c r="CZ137" s="81"/>
      <c r="DA137" s="81"/>
      <c r="DB137" s="81"/>
      <c r="DC137" s="81"/>
      <c r="DD137" s="81"/>
      <c r="DE137" s="81"/>
      <c r="DF137" s="81"/>
      <c r="DG137" s="81"/>
      <c r="DH137" s="81"/>
      <c r="DI137" s="81"/>
      <c r="DJ137" s="81"/>
      <c r="DK137" s="81"/>
      <c r="DL137" s="81"/>
      <c r="DM137" s="81"/>
      <c r="DN137" s="81"/>
      <c r="DO137" s="81"/>
      <c r="DP137" s="81"/>
      <c r="DQ137" s="81"/>
      <c r="DR137" s="81"/>
      <c r="DS137" s="81"/>
      <c r="DT137" s="81"/>
      <c r="DU137" s="81"/>
      <c r="DV137" s="81"/>
      <c r="DW137" s="81"/>
      <c r="DX137" s="81"/>
      <c r="DY137" s="81"/>
      <c r="DZ137" s="81"/>
      <c r="EA137" s="81"/>
      <c r="EB137" s="81"/>
      <c r="EC137" s="81"/>
      <c r="ED137" s="81"/>
      <c r="EE137" s="81"/>
      <c r="EF137" s="81"/>
      <c r="EG137" s="81"/>
      <c r="EH137" s="81"/>
      <c r="EI137" s="81"/>
    </row>
    <row r="138" spans="1:139" s="82" customFormat="1" ht="34.5" customHeight="1" x14ac:dyDescent="0.2">
      <c r="A138" s="94">
        <f t="shared" si="9"/>
        <v>127</v>
      </c>
      <c r="B138" s="96" t="s">
        <v>252</v>
      </c>
      <c r="C138" s="98" t="s">
        <v>575</v>
      </c>
      <c r="D138" s="97" t="s">
        <v>254</v>
      </c>
      <c r="E138" s="94" t="s">
        <v>290</v>
      </c>
      <c r="F138" s="94" t="s">
        <v>440</v>
      </c>
      <c r="G138" s="94" t="s">
        <v>45</v>
      </c>
      <c r="H138" s="97">
        <v>4</v>
      </c>
      <c r="I138" s="73"/>
      <c r="J138" s="73"/>
      <c r="K138" s="73"/>
      <c r="L138" s="73"/>
      <c r="M138" s="73"/>
      <c r="N138" s="73"/>
      <c r="O138" s="74"/>
      <c r="P138" s="75"/>
      <c r="Q138" s="77"/>
      <c r="R138" s="77"/>
      <c r="S138" s="103"/>
      <c r="T138" s="78"/>
      <c r="U138" s="79">
        <f t="shared" si="10"/>
        <v>0</v>
      </c>
      <c r="V138" s="77"/>
      <c r="W138" s="79">
        <f t="shared" si="11"/>
        <v>0</v>
      </c>
      <c r="X138" s="79">
        <f t="shared" si="8"/>
        <v>0</v>
      </c>
      <c r="Y138" s="75"/>
      <c r="Z138" s="80"/>
      <c r="AA138" s="80"/>
      <c r="AB138" s="80"/>
      <c r="AC138" s="76"/>
      <c r="AD138" s="73"/>
      <c r="AE138" s="75"/>
      <c r="AF138" s="73"/>
      <c r="AG138" s="73"/>
      <c r="AH138" s="73"/>
      <c r="AI138" s="73"/>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c r="BI138" s="81"/>
      <c r="BJ138" s="81"/>
      <c r="BK138" s="81"/>
      <c r="BL138" s="81"/>
      <c r="BM138" s="81"/>
      <c r="BN138" s="81"/>
      <c r="BO138" s="81"/>
      <c r="BP138" s="81"/>
      <c r="BQ138" s="81"/>
      <c r="BR138" s="81"/>
      <c r="BS138" s="81"/>
      <c r="BT138" s="81"/>
      <c r="BU138" s="81"/>
      <c r="BV138" s="81"/>
      <c r="BW138" s="81"/>
      <c r="BX138" s="81"/>
      <c r="BY138" s="81"/>
      <c r="BZ138" s="81"/>
      <c r="CA138" s="81"/>
      <c r="CB138" s="81"/>
      <c r="CC138" s="81"/>
      <c r="CD138" s="81"/>
      <c r="CE138" s="81"/>
      <c r="CF138" s="81"/>
      <c r="CG138" s="81"/>
      <c r="CH138" s="81"/>
      <c r="CI138" s="81"/>
      <c r="CJ138" s="81"/>
      <c r="CK138" s="81"/>
      <c r="CL138" s="81"/>
      <c r="CM138" s="81"/>
      <c r="CN138" s="81"/>
      <c r="CO138" s="81"/>
      <c r="CP138" s="81"/>
      <c r="CQ138" s="81"/>
      <c r="CR138" s="81"/>
      <c r="CS138" s="81"/>
      <c r="CT138" s="81"/>
      <c r="CU138" s="81"/>
      <c r="CV138" s="81"/>
      <c r="CW138" s="81"/>
      <c r="CX138" s="81"/>
      <c r="CY138" s="81"/>
      <c r="CZ138" s="81"/>
      <c r="DA138" s="81"/>
      <c r="DB138" s="81"/>
      <c r="DC138" s="81"/>
      <c r="DD138" s="81"/>
      <c r="DE138" s="81"/>
      <c r="DF138" s="81"/>
      <c r="DG138" s="81"/>
      <c r="DH138" s="81"/>
      <c r="DI138" s="81"/>
      <c r="DJ138" s="81"/>
      <c r="DK138" s="81"/>
      <c r="DL138" s="81"/>
      <c r="DM138" s="81"/>
      <c r="DN138" s="81"/>
      <c r="DO138" s="81"/>
      <c r="DP138" s="81"/>
      <c r="DQ138" s="81"/>
      <c r="DR138" s="81"/>
      <c r="DS138" s="81"/>
      <c r="DT138" s="81"/>
      <c r="DU138" s="81"/>
      <c r="DV138" s="81"/>
      <c r="DW138" s="81"/>
      <c r="DX138" s="81"/>
      <c r="DY138" s="81"/>
      <c r="DZ138" s="81"/>
      <c r="EA138" s="81"/>
      <c r="EB138" s="81"/>
      <c r="EC138" s="81"/>
      <c r="ED138" s="81"/>
      <c r="EE138" s="81"/>
      <c r="EF138" s="81"/>
      <c r="EG138" s="81"/>
      <c r="EH138" s="81"/>
      <c r="EI138" s="81"/>
    </row>
    <row r="139" spans="1:139" s="82" customFormat="1" ht="34.5" customHeight="1" x14ac:dyDescent="0.2">
      <c r="A139" s="94">
        <f t="shared" si="9"/>
        <v>128</v>
      </c>
      <c r="B139" s="96" t="s">
        <v>255</v>
      </c>
      <c r="C139" s="96" t="s">
        <v>567</v>
      </c>
      <c r="D139" s="97" t="s">
        <v>200</v>
      </c>
      <c r="E139" s="94" t="s">
        <v>290</v>
      </c>
      <c r="F139" s="94" t="s">
        <v>440</v>
      </c>
      <c r="G139" s="94" t="s">
        <v>45</v>
      </c>
      <c r="H139" s="97">
        <v>6</v>
      </c>
      <c r="I139" s="73"/>
      <c r="J139" s="73"/>
      <c r="K139" s="73"/>
      <c r="L139" s="73"/>
      <c r="M139" s="73"/>
      <c r="N139" s="73"/>
      <c r="O139" s="74"/>
      <c r="P139" s="75"/>
      <c r="Q139" s="77"/>
      <c r="R139" s="77"/>
      <c r="S139" s="103"/>
      <c r="T139" s="78"/>
      <c r="U139" s="79">
        <f t="shared" si="10"/>
        <v>0</v>
      </c>
      <c r="V139" s="77"/>
      <c r="W139" s="79">
        <f t="shared" si="11"/>
        <v>0</v>
      </c>
      <c r="X139" s="79">
        <f t="shared" si="8"/>
        <v>0</v>
      </c>
      <c r="Y139" s="75"/>
      <c r="Z139" s="80"/>
      <c r="AA139" s="80"/>
      <c r="AB139" s="80"/>
      <c r="AC139" s="76"/>
      <c r="AD139" s="73"/>
      <c r="AE139" s="75"/>
      <c r="AF139" s="73"/>
      <c r="AG139" s="73"/>
      <c r="AH139" s="73"/>
      <c r="AI139" s="73"/>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c r="BI139" s="81"/>
      <c r="BJ139" s="81"/>
      <c r="BK139" s="81"/>
      <c r="BL139" s="81"/>
      <c r="BM139" s="81"/>
      <c r="BN139" s="81"/>
      <c r="BO139" s="81"/>
      <c r="BP139" s="81"/>
      <c r="BQ139" s="81"/>
      <c r="BR139" s="81"/>
      <c r="BS139" s="81"/>
      <c r="BT139" s="81"/>
      <c r="BU139" s="81"/>
      <c r="BV139" s="81"/>
      <c r="BW139" s="81"/>
      <c r="BX139" s="81"/>
      <c r="BY139" s="81"/>
      <c r="BZ139" s="81"/>
      <c r="CA139" s="81"/>
      <c r="CB139" s="81"/>
      <c r="CC139" s="81"/>
      <c r="CD139" s="81"/>
      <c r="CE139" s="81"/>
      <c r="CF139" s="81"/>
      <c r="CG139" s="81"/>
      <c r="CH139" s="81"/>
      <c r="CI139" s="81"/>
      <c r="CJ139" s="81"/>
      <c r="CK139" s="81"/>
      <c r="CL139" s="81"/>
      <c r="CM139" s="81"/>
      <c r="CN139" s="81"/>
      <c r="CO139" s="81"/>
      <c r="CP139" s="81"/>
      <c r="CQ139" s="81"/>
      <c r="CR139" s="81"/>
      <c r="CS139" s="81"/>
      <c r="CT139" s="81"/>
      <c r="CU139" s="81"/>
      <c r="CV139" s="81"/>
      <c r="CW139" s="81"/>
      <c r="CX139" s="81"/>
      <c r="CY139" s="81"/>
      <c r="CZ139" s="81"/>
      <c r="DA139" s="81"/>
      <c r="DB139" s="81"/>
      <c r="DC139" s="81"/>
      <c r="DD139" s="81"/>
      <c r="DE139" s="81"/>
      <c r="DF139" s="81"/>
      <c r="DG139" s="81"/>
      <c r="DH139" s="81"/>
      <c r="DI139" s="81"/>
      <c r="DJ139" s="81"/>
      <c r="DK139" s="81"/>
      <c r="DL139" s="81"/>
      <c r="DM139" s="81"/>
      <c r="DN139" s="81"/>
      <c r="DO139" s="81"/>
      <c r="DP139" s="81"/>
      <c r="DQ139" s="81"/>
      <c r="DR139" s="81"/>
      <c r="DS139" s="81"/>
      <c r="DT139" s="81"/>
      <c r="DU139" s="81"/>
      <c r="DV139" s="81"/>
      <c r="DW139" s="81"/>
      <c r="DX139" s="81"/>
      <c r="DY139" s="81"/>
      <c r="DZ139" s="81"/>
      <c r="EA139" s="81"/>
      <c r="EB139" s="81"/>
      <c r="EC139" s="81"/>
      <c r="ED139" s="81"/>
      <c r="EE139" s="81"/>
      <c r="EF139" s="81"/>
      <c r="EG139" s="81"/>
      <c r="EH139" s="81"/>
      <c r="EI139" s="81"/>
    </row>
    <row r="140" spans="1:139" s="82" customFormat="1" ht="34.5" customHeight="1" x14ac:dyDescent="0.2">
      <c r="A140" s="94">
        <f t="shared" si="9"/>
        <v>129</v>
      </c>
      <c r="B140" s="96" t="s">
        <v>257</v>
      </c>
      <c r="C140" s="96" t="s">
        <v>568</v>
      </c>
      <c r="D140" s="97" t="s">
        <v>200</v>
      </c>
      <c r="E140" s="94" t="s">
        <v>290</v>
      </c>
      <c r="F140" s="94" t="s">
        <v>440</v>
      </c>
      <c r="G140" s="94" t="s">
        <v>45</v>
      </c>
      <c r="H140" s="97">
        <v>6</v>
      </c>
      <c r="I140" s="73"/>
      <c r="J140" s="73"/>
      <c r="K140" s="73"/>
      <c r="L140" s="73"/>
      <c r="M140" s="73"/>
      <c r="N140" s="73"/>
      <c r="O140" s="74"/>
      <c r="P140" s="75"/>
      <c r="Q140" s="77"/>
      <c r="R140" s="77"/>
      <c r="S140" s="103"/>
      <c r="T140" s="78"/>
      <c r="U140" s="79">
        <f t="shared" si="10"/>
        <v>0</v>
      </c>
      <c r="V140" s="77"/>
      <c r="W140" s="79">
        <f t="shared" si="11"/>
        <v>0</v>
      </c>
      <c r="X140" s="79">
        <f t="shared" si="8"/>
        <v>0</v>
      </c>
      <c r="Y140" s="75"/>
      <c r="Z140" s="80"/>
      <c r="AA140" s="80"/>
      <c r="AB140" s="80"/>
      <c r="AC140" s="76"/>
      <c r="AD140" s="73"/>
      <c r="AE140" s="75"/>
      <c r="AF140" s="73"/>
      <c r="AG140" s="73"/>
      <c r="AH140" s="73"/>
      <c r="AI140" s="73"/>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c r="BI140" s="81"/>
      <c r="BJ140" s="81"/>
      <c r="BK140" s="81"/>
      <c r="BL140" s="81"/>
      <c r="BM140" s="81"/>
      <c r="BN140" s="81"/>
      <c r="BO140" s="81"/>
      <c r="BP140" s="81"/>
      <c r="BQ140" s="81"/>
      <c r="BR140" s="81"/>
      <c r="BS140" s="81"/>
      <c r="BT140" s="81"/>
      <c r="BU140" s="81"/>
      <c r="BV140" s="81"/>
      <c r="BW140" s="81"/>
      <c r="BX140" s="81"/>
      <c r="BY140" s="81"/>
      <c r="BZ140" s="81"/>
      <c r="CA140" s="81"/>
      <c r="CB140" s="81"/>
      <c r="CC140" s="81"/>
      <c r="CD140" s="81"/>
      <c r="CE140" s="81"/>
      <c r="CF140" s="81"/>
      <c r="CG140" s="81"/>
      <c r="CH140" s="81"/>
      <c r="CI140" s="81"/>
      <c r="CJ140" s="81"/>
      <c r="CK140" s="81"/>
      <c r="CL140" s="81"/>
      <c r="CM140" s="81"/>
      <c r="CN140" s="81"/>
      <c r="CO140" s="81"/>
      <c r="CP140" s="81"/>
      <c r="CQ140" s="81"/>
      <c r="CR140" s="81"/>
      <c r="CS140" s="81"/>
      <c r="CT140" s="81"/>
      <c r="CU140" s="81"/>
      <c r="CV140" s="81"/>
      <c r="CW140" s="81"/>
      <c r="CX140" s="81"/>
      <c r="CY140" s="81"/>
      <c r="CZ140" s="81"/>
      <c r="DA140" s="81"/>
      <c r="DB140" s="81"/>
      <c r="DC140" s="81"/>
      <c r="DD140" s="81"/>
      <c r="DE140" s="81"/>
      <c r="DF140" s="81"/>
      <c r="DG140" s="81"/>
      <c r="DH140" s="81"/>
      <c r="DI140" s="81"/>
      <c r="DJ140" s="81"/>
      <c r="DK140" s="81"/>
      <c r="DL140" s="81"/>
      <c r="DM140" s="81"/>
      <c r="DN140" s="81"/>
      <c r="DO140" s="81"/>
      <c r="DP140" s="81"/>
      <c r="DQ140" s="81"/>
      <c r="DR140" s="81"/>
      <c r="DS140" s="81"/>
      <c r="DT140" s="81"/>
      <c r="DU140" s="81"/>
      <c r="DV140" s="81"/>
      <c r="DW140" s="81"/>
      <c r="DX140" s="81"/>
      <c r="DY140" s="81"/>
      <c r="DZ140" s="81"/>
      <c r="EA140" s="81"/>
      <c r="EB140" s="81"/>
      <c r="EC140" s="81"/>
      <c r="ED140" s="81"/>
      <c r="EE140" s="81"/>
      <c r="EF140" s="81"/>
      <c r="EG140" s="81"/>
      <c r="EH140" s="81"/>
      <c r="EI140" s="81"/>
    </row>
    <row r="141" spans="1:139" s="82" customFormat="1" ht="34.5" customHeight="1" x14ac:dyDescent="0.2">
      <c r="A141" s="94">
        <f t="shared" si="9"/>
        <v>130</v>
      </c>
      <c r="B141" s="96" t="s">
        <v>258</v>
      </c>
      <c r="C141" s="98" t="s">
        <v>259</v>
      </c>
      <c r="D141" s="97" t="s">
        <v>562</v>
      </c>
      <c r="E141" s="94" t="s">
        <v>290</v>
      </c>
      <c r="F141" s="94" t="s">
        <v>440</v>
      </c>
      <c r="G141" s="94" t="s">
        <v>45</v>
      </c>
      <c r="H141" s="97">
        <v>4</v>
      </c>
      <c r="I141" s="73"/>
      <c r="J141" s="73"/>
      <c r="K141" s="73"/>
      <c r="L141" s="73"/>
      <c r="M141" s="73"/>
      <c r="N141" s="73"/>
      <c r="O141" s="74"/>
      <c r="P141" s="75"/>
      <c r="Q141" s="77"/>
      <c r="R141" s="77"/>
      <c r="S141" s="103"/>
      <c r="T141" s="78"/>
      <c r="U141" s="79">
        <f t="shared" ref="U141:U168" si="15">R141-(T141*R141)</f>
        <v>0</v>
      </c>
      <c r="V141" s="77"/>
      <c r="W141" s="79">
        <f t="shared" ref="W141:W168" si="16">+SUM(U141:V141)</f>
        <v>0</v>
      </c>
      <c r="X141" s="79">
        <f t="shared" ref="X141:X168" si="17">+W141*H141</f>
        <v>0</v>
      </c>
      <c r="Y141" s="75"/>
      <c r="Z141" s="80"/>
      <c r="AA141" s="80"/>
      <c r="AB141" s="80"/>
      <c r="AC141" s="76"/>
      <c r="AD141" s="73"/>
      <c r="AE141" s="75"/>
      <c r="AF141" s="73"/>
      <c r="AG141" s="73"/>
      <c r="AH141" s="73"/>
      <c r="AI141" s="73"/>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c r="BI141" s="81"/>
      <c r="BJ141" s="81"/>
      <c r="BK141" s="81"/>
      <c r="BL141" s="81"/>
      <c r="BM141" s="81"/>
      <c r="BN141" s="81"/>
      <c r="BO141" s="81"/>
      <c r="BP141" s="81"/>
      <c r="BQ141" s="81"/>
      <c r="BR141" s="81"/>
      <c r="BS141" s="81"/>
      <c r="BT141" s="81"/>
      <c r="BU141" s="81"/>
      <c r="BV141" s="81"/>
      <c r="BW141" s="81"/>
      <c r="BX141" s="81"/>
      <c r="BY141" s="81"/>
      <c r="BZ141" s="81"/>
      <c r="CA141" s="81"/>
      <c r="CB141" s="81"/>
      <c r="CC141" s="81"/>
      <c r="CD141" s="81"/>
      <c r="CE141" s="81"/>
      <c r="CF141" s="81"/>
      <c r="CG141" s="81"/>
      <c r="CH141" s="81"/>
      <c r="CI141" s="81"/>
      <c r="CJ141" s="81"/>
      <c r="CK141" s="81"/>
      <c r="CL141" s="81"/>
      <c r="CM141" s="81"/>
      <c r="CN141" s="81"/>
      <c r="CO141" s="81"/>
      <c r="CP141" s="81"/>
      <c r="CQ141" s="81"/>
      <c r="CR141" s="81"/>
      <c r="CS141" s="81"/>
      <c r="CT141" s="81"/>
      <c r="CU141" s="81"/>
      <c r="CV141" s="81"/>
      <c r="CW141" s="81"/>
      <c r="CX141" s="81"/>
      <c r="CY141" s="81"/>
      <c r="CZ141" s="81"/>
      <c r="DA141" s="81"/>
      <c r="DB141" s="81"/>
      <c r="DC141" s="81"/>
      <c r="DD141" s="81"/>
      <c r="DE141" s="81"/>
      <c r="DF141" s="81"/>
      <c r="DG141" s="81"/>
      <c r="DH141" s="81"/>
      <c r="DI141" s="81"/>
      <c r="DJ141" s="81"/>
      <c r="DK141" s="81"/>
      <c r="DL141" s="81"/>
      <c r="DM141" s="81"/>
      <c r="DN141" s="81"/>
      <c r="DO141" s="81"/>
      <c r="DP141" s="81"/>
      <c r="DQ141" s="81"/>
      <c r="DR141" s="81"/>
      <c r="DS141" s="81"/>
      <c r="DT141" s="81"/>
      <c r="DU141" s="81"/>
      <c r="DV141" s="81"/>
      <c r="DW141" s="81"/>
      <c r="DX141" s="81"/>
      <c r="DY141" s="81"/>
      <c r="DZ141" s="81"/>
      <c r="EA141" s="81"/>
      <c r="EB141" s="81"/>
      <c r="EC141" s="81"/>
      <c r="ED141" s="81"/>
      <c r="EE141" s="81"/>
      <c r="EF141" s="81"/>
      <c r="EG141" s="81"/>
      <c r="EH141" s="81"/>
      <c r="EI141" s="81"/>
    </row>
    <row r="142" spans="1:139" s="82" customFormat="1" ht="34.5" customHeight="1" x14ac:dyDescent="0.2">
      <c r="A142" s="94">
        <f t="shared" ref="A142:A168" si="18">+A141+1</f>
        <v>131</v>
      </c>
      <c r="B142" s="96" t="s">
        <v>261</v>
      </c>
      <c r="C142" s="98" t="s">
        <v>262</v>
      </c>
      <c r="D142" s="97" t="s">
        <v>562</v>
      </c>
      <c r="E142" s="94" t="s">
        <v>290</v>
      </c>
      <c r="F142" s="94" t="s">
        <v>440</v>
      </c>
      <c r="G142" s="94" t="s">
        <v>45</v>
      </c>
      <c r="H142" s="97">
        <v>4</v>
      </c>
      <c r="I142" s="73"/>
      <c r="J142" s="73"/>
      <c r="K142" s="73"/>
      <c r="L142" s="73"/>
      <c r="M142" s="73"/>
      <c r="N142" s="73"/>
      <c r="O142" s="74"/>
      <c r="P142" s="75"/>
      <c r="Q142" s="77"/>
      <c r="R142" s="77"/>
      <c r="S142" s="103"/>
      <c r="T142" s="78"/>
      <c r="U142" s="79">
        <f t="shared" si="15"/>
        <v>0</v>
      </c>
      <c r="V142" s="77"/>
      <c r="W142" s="79">
        <f t="shared" si="16"/>
        <v>0</v>
      </c>
      <c r="X142" s="79">
        <f t="shared" si="17"/>
        <v>0</v>
      </c>
      <c r="Y142" s="75"/>
      <c r="Z142" s="80"/>
      <c r="AA142" s="80"/>
      <c r="AB142" s="80"/>
      <c r="AC142" s="76"/>
      <c r="AD142" s="73"/>
      <c r="AE142" s="75"/>
      <c r="AF142" s="73"/>
      <c r="AG142" s="73"/>
      <c r="AH142" s="73"/>
      <c r="AI142" s="73"/>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c r="BI142" s="81"/>
      <c r="BJ142" s="81"/>
      <c r="BK142" s="81"/>
      <c r="BL142" s="81"/>
      <c r="BM142" s="81"/>
      <c r="BN142" s="81"/>
      <c r="BO142" s="81"/>
      <c r="BP142" s="81"/>
      <c r="BQ142" s="81"/>
      <c r="BR142" s="81"/>
      <c r="BS142" s="81"/>
      <c r="BT142" s="81"/>
      <c r="BU142" s="81"/>
      <c r="BV142" s="81"/>
      <c r="BW142" s="81"/>
      <c r="BX142" s="81"/>
      <c r="BY142" s="81"/>
      <c r="BZ142" s="81"/>
      <c r="CA142" s="81"/>
      <c r="CB142" s="81"/>
      <c r="CC142" s="81"/>
      <c r="CD142" s="81"/>
      <c r="CE142" s="81"/>
      <c r="CF142" s="81"/>
      <c r="CG142" s="81"/>
      <c r="CH142" s="81"/>
      <c r="CI142" s="81"/>
      <c r="CJ142" s="81"/>
      <c r="CK142" s="81"/>
      <c r="CL142" s="81"/>
      <c r="CM142" s="81"/>
      <c r="CN142" s="81"/>
      <c r="CO142" s="81"/>
      <c r="CP142" s="81"/>
      <c r="CQ142" s="81"/>
      <c r="CR142" s="81"/>
      <c r="CS142" s="81"/>
      <c r="CT142" s="81"/>
      <c r="CU142" s="81"/>
      <c r="CV142" s="81"/>
      <c r="CW142" s="81"/>
      <c r="CX142" s="81"/>
      <c r="CY142" s="81"/>
      <c r="CZ142" s="81"/>
      <c r="DA142" s="81"/>
      <c r="DB142" s="81"/>
      <c r="DC142" s="81"/>
      <c r="DD142" s="81"/>
      <c r="DE142" s="81"/>
      <c r="DF142" s="81"/>
      <c r="DG142" s="81"/>
      <c r="DH142" s="81"/>
      <c r="DI142" s="81"/>
      <c r="DJ142" s="81"/>
      <c r="DK142" s="81"/>
      <c r="DL142" s="81"/>
      <c r="DM142" s="81"/>
      <c r="DN142" s="81"/>
      <c r="DO142" s="81"/>
      <c r="DP142" s="81"/>
      <c r="DQ142" s="81"/>
      <c r="DR142" s="81"/>
      <c r="DS142" s="81"/>
      <c r="DT142" s="81"/>
      <c r="DU142" s="81"/>
      <c r="DV142" s="81"/>
      <c r="DW142" s="81"/>
      <c r="DX142" s="81"/>
      <c r="DY142" s="81"/>
      <c r="DZ142" s="81"/>
      <c r="EA142" s="81"/>
      <c r="EB142" s="81"/>
      <c r="EC142" s="81"/>
      <c r="ED142" s="81"/>
      <c r="EE142" s="81"/>
      <c r="EF142" s="81"/>
      <c r="EG142" s="81"/>
      <c r="EH142" s="81"/>
      <c r="EI142" s="81"/>
    </row>
    <row r="143" spans="1:139" s="82" customFormat="1" ht="34.5" customHeight="1" x14ac:dyDescent="0.2">
      <c r="A143" s="94">
        <f t="shared" si="18"/>
        <v>132</v>
      </c>
      <c r="B143" s="96" t="s">
        <v>263</v>
      </c>
      <c r="C143" s="98" t="s">
        <v>264</v>
      </c>
      <c r="D143" s="97" t="s">
        <v>562</v>
      </c>
      <c r="E143" s="94" t="s">
        <v>290</v>
      </c>
      <c r="F143" s="94" t="s">
        <v>440</v>
      </c>
      <c r="G143" s="94" t="s">
        <v>45</v>
      </c>
      <c r="H143" s="97">
        <v>4</v>
      </c>
      <c r="I143" s="73"/>
      <c r="J143" s="73"/>
      <c r="K143" s="73"/>
      <c r="L143" s="73"/>
      <c r="M143" s="73"/>
      <c r="N143" s="73"/>
      <c r="O143" s="74"/>
      <c r="P143" s="75"/>
      <c r="Q143" s="77"/>
      <c r="R143" s="77"/>
      <c r="S143" s="103"/>
      <c r="T143" s="78"/>
      <c r="U143" s="79">
        <f t="shared" si="15"/>
        <v>0</v>
      </c>
      <c r="V143" s="77"/>
      <c r="W143" s="79">
        <f t="shared" si="16"/>
        <v>0</v>
      </c>
      <c r="X143" s="79">
        <f t="shared" si="17"/>
        <v>0</v>
      </c>
      <c r="Y143" s="75"/>
      <c r="Z143" s="80"/>
      <c r="AA143" s="80"/>
      <c r="AB143" s="80"/>
      <c r="AC143" s="76"/>
      <c r="AD143" s="73"/>
      <c r="AE143" s="75"/>
      <c r="AF143" s="73"/>
      <c r="AG143" s="73"/>
      <c r="AH143" s="73"/>
      <c r="AI143" s="73"/>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c r="BI143" s="81"/>
      <c r="BJ143" s="81"/>
      <c r="BK143" s="81"/>
      <c r="BL143" s="81"/>
      <c r="BM143" s="81"/>
      <c r="BN143" s="81"/>
      <c r="BO143" s="81"/>
      <c r="BP143" s="81"/>
      <c r="BQ143" s="81"/>
      <c r="BR143" s="81"/>
      <c r="BS143" s="81"/>
      <c r="BT143" s="81"/>
      <c r="BU143" s="81"/>
      <c r="BV143" s="81"/>
      <c r="BW143" s="81"/>
      <c r="BX143" s="81"/>
      <c r="BY143" s="81"/>
      <c r="BZ143" s="81"/>
      <c r="CA143" s="81"/>
      <c r="CB143" s="81"/>
      <c r="CC143" s="81"/>
      <c r="CD143" s="81"/>
      <c r="CE143" s="81"/>
      <c r="CF143" s="81"/>
      <c r="CG143" s="81"/>
      <c r="CH143" s="81"/>
      <c r="CI143" s="81"/>
      <c r="CJ143" s="81"/>
      <c r="CK143" s="81"/>
      <c r="CL143" s="81"/>
      <c r="CM143" s="81"/>
      <c r="CN143" s="81"/>
      <c r="CO143" s="81"/>
      <c r="CP143" s="81"/>
      <c r="CQ143" s="81"/>
      <c r="CR143" s="81"/>
      <c r="CS143" s="81"/>
      <c r="CT143" s="81"/>
      <c r="CU143" s="81"/>
      <c r="CV143" s="81"/>
      <c r="CW143" s="81"/>
      <c r="CX143" s="81"/>
      <c r="CY143" s="81"/>
      <c r="CZ143" s="81"/>
      <c r="DA143" s="81"/>
      <c r="DB143" s="81"/>
      <c r="DC143" s="81"/>
      <c r="DD143" s="81"/>
      <c r="DE143" s="81"/>
      <c r="DF143" s="81"/>
      <c r="DG143" s="81"/>
      <c r="DH143" s="81"/>
      <c r="DI143" s="81"/>
      <c r="DJ143" s="81"/>
      <c r="DK143" s="81"/>
      <c r="DL143" s="81"/>
      <c r="DM143" s="81"/>
      <c r="DN143" s="81"/>
      <c r="DO143" s="81"/>
      <c r="DP143" s="81"/>
      <c r="DQ143" s="81"/>
      <c r="DR143" s="81"/>
      <c r="DS143" s="81"/>
      <c r="DT143" s="81"/>
      <c r="DU143" s="81"/>
      <c r="DV143" s="81"/>
      <c r="DW143" s="81"/>
      <c r="DX143" s="81"/>
      <c r="DY143" s="81"/>
      <c r="DZ143" s="81"/>
      <c r="EA143" s="81"/>
      <c r="EB143" s="81"/>
      <c r="EC143" s="81"/>
      <c r="ED143" s="81"/>
      <c r="EE143" s="81"/>
      <c r="EF143" s="81"/>
      <c r="EG143" s="81"/>
      <c r="EH143" s="81"/>
      <c r="EI143" s="81"/>
    </row>
    <row r="144" spans="1:139" s="82" customFormat="1" ht="34.5" customHeight="1" x14ac:dyDescent="0.2">
      <c r="A144" s="94">
        <f t="shared" si="18"/>
        <v>133</v>
      </c>
      <c r="B144" s="96" t="s">
        <v>434</v>
      </c>
      <c r="C144" s="98" t="s">
        <v>266</v>
      </c>
      <c r="D144" s="97" t="s">
        <v>267</v>
      </c>
      <c r="E144" s="94" t="s">
        <v>290</v>
      </c>
      <c r="F144" s="94" t="s">
        <v>440</v>
      </c>
      <c r="G144" s="94" t="s">
        <v>45</v>
      </c>
      <c r="H144" s="97">
        <v>2</v>
      </c>
      <c r="I144" s="73"/>
      <c r="J144" s="73"/>
      <c r="K144" s="73"/>
      <c r="L144" s="73"/>
      <c r="M144" s="73"/>
      <c r="N144" s="73"/>
      <c r="O144" s="74"/>
      <c r="P144" s="75"/>
      <c r="Q144" s="77"/>
      <c r="R144" s="77"/>
      <c r="S144" s="103"/>
      <c r="T144" s="78"/>
      <c r="U144" s="79">
        <f t="shared" si="15"/>
        <v>0</v>
      </c>
      <c r="V144" s="77"/>
      <c r="W144" s="79">
        <f t="shared" si="16"/>
        <v>0</v>
      </c>
      <c r="X144" s="79">
        <f t="shared" si="17"/>
        <v>0</v>
      </c>
      <c r="Y144" s="75"/>
      <c r="Z144" s="80"/>
      <c r="AA144" s="80"/>
      <c r="AB144" s="80"/>
      <c r="AC144" s="76"/>
      <c r="AD144" s="73"/>
      <c r="AE144" s="75"/>
      <c r="AF144" s="73"/>
      <c r="AG144" s="73"/>
      <c r="AH144" s="73"/>
      <c r="AI144" s="73"/>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c r="BI144" s="81"/>
      <c r="BJ144" s="81"/>
      <c r="BK144" s="81"/>
      <c r="BL144" s="81"/>
      <c r="BM144" s="81"/>
      <c r="BN144" s="81"/>
      <c r="BO144" s="81"/>
      <c r="BP144" s="81"/>
      <c r="BQ144" s="81"/>
      <c r="BR144" s="81"/>
      <c r="BS144" s="81"/>
      <c r="BT144" s="81"/>
      <c r="BU144" s="81"/>
      <c r="BV144" s="81"/>
      <c r="BW144" s="81"/>
      <c r="BX144" s="81"/>
      <c r="BY144" s="81"/>
      <c r="BZ144" s="81"/>
      <c r="CA144" s="81"/>
      <c r="CB144" s="81"/>
      <c r="CC144" s="81"/>
      <c r="CD144" s="81"/>
      <c r="CE144" s="81"/>
      <c r="CF144" s="81"/>
      <c r="CG144" s="81"/>
      <c r="CH144" s="81"/>
      <c r="CI144" s="81"/>
      <c r="CJ144" s="81"/>
      <c r="CK144" s="81"/>
      <c r="CL144" s="81"/>
      <c r="CM144" s="81"/>
      <c r="CN144" s="81"/>
      <c r="CO144" s="81"/>
      <c r="CP144" s="81"/>
      <c r="CQ144" s="81"/>
      <c r="CR144" s="81"/>
      <c r="CS144" s="81"/>
      <c r="CT144" s="81"/>
      <c r="CU144" s="81"/>
      <c r="CV144" s="81"/>
      <c r="CW144" s="81"/>
      <c r="CX144" s="81"/>
      <c r="CY144" s="81"/>
      <c r="CZ144" s="81"/>
      <c r="DA144" s="81"/>
      <c r="DB144" s="81"/>
      <c r="DC144" s="81"/>
      <c r="DD144" s="81"/>
      <c r="DE144" s="81"/>
      <c r="DF144" s="81"/>
      <c r="DG144" s="81"/>
      <c r="DH144" s="81"/>
      <c r="DI144" s="81"/>
      <c r="DJ144" s="81"/>
      <c r="DK144" s="81"/>
      <c r="DL144" s="81"/>
      <c r="DM144" s="81"/>
      <c r="DN144" s="81"/>
      <c r="DO144" s="81"/>
      <c r="DP144" s="81"/>
      <c r="DQ144" s="81"/>
      <c r="DR144" s="81"/>
      <c r="DS144" s="81"/>
      <c r="DT144" s="81"/>
      <c r="DU144" s="81"/>
      <c r="DV144" s="81"/>
      <c r="DW144" s="81"/>
      <c r="DX144" s="81"/>
      <c r="DY144" s="81"/>
      <c r="DZ144" s="81"/>
      <c r="EA144" s="81"/>
      <c r="EB144" s="81"/>
      <c r="EC144" s="81"/>
      <c r="ED144" s="81"/>
      <c r="EE144" s="81"/>
      <c r="EF144" s="81"/>
      <c r="EG144" s="81"/>
      <c r="EH144" s="81"/>
      <c r="EI144" s="81"/>
    </row>
    <row r="145" spans="1:139" s="82" customFormat="1" ht="34.5" customHeight="1" x14ac:dyDescent="0.2">
      <c r="A145" s="94">
        <f t="shared" si="18"/>
        <v>134</v>
      </c>
      <c r="B145" s="95" t="s">
        <v>268</v>
      </c>
      <c r="C145" s="96" t="s">
        <v>269</v>
      </c>
      <c r="D145" s="99" t="s">
        <v>563</v>
      </c>
      <c r="E145" s="94" t="s">
        <v>290</v>
      </c>
      <c r="F145" s="94" t="s">
        <v>440</v>
      </c>
      <c r="G145" s="94" t="s">
        <v>45</v>
      </c>
      <c r="H145" s="99">
        <v>14</v>
      </c>
      <c r="I145" s="73"/>
      <c r="J145" s="73"/>
      <c r="K145" s="73"/>
      <c r="L145" s="73"/>
      <c r="M145" s="73"/>
      <c r="N145" s="73"/>
      <c r="O145" s="74"/>
      <c r="P145" s="75"/>
      <c r="Q145" s="77"/>
      <c r="R145" s="77"/>
      <c r="S145" s="103"/>
      <c r="T145" s="78"/>
      <c r="U145" s="79">
        <f t="shared" si="15"/>
        <v>0</v>
      </c>
      <c r="V145" s="77"/>
      <c r="W145" s="79">
        <f t="shared" si="16"/>
        <v>0</v>
      </c>
      <c r="X145" s="79">
        <f t="shared" si="17"/>
        <v>0</v>
      </c>
      <c r="Y145" s="75"/>
      <c r="Z145" s="80"/>
      <c r="AA145" s="80"/>
      <c r="AB145" s="80"/>
      <c r="AC145" s="76"/>
      <c r="AD145" s="73"/>
      <c r="AE145" s="75"/>
      <c r="AF145" s="73"/>
      <c r="AG145" s="73"/>
      <c r="AH145" s="73"/>
      <c r="AI145" s="73"/>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c r="BI145" s="81"/>
      <c r="BJ145" s="81"/>
      <c r="BK145" s="81"/>
      <c r="BL145" s="81"/>
      <c r="BM145" s="81"/>
      <c r="BN145" s="81"/>
      <c r="BO145" s="81"/>
      <c r="BP145" s="81"/>
      <c r="BQ145" s="81"/>
      <c r="BR145" s="81"/>
      <c r="BS145" s="81"/>
      <c r="BT145" s="81"/>
      <c r="BU145" s="81"/>
      <c r="BV145" s="81"/>
      <c r="BW145" s="81"/>
      <c r="BX145" s="81"/>
      <c r="BY145" s="81"/>
      <c r="BZ145" s="81"/>
      <c r="CA145" s="81"/>
      <c r="CB145" s="81"/>
      <c r="CC145" s="81"/>
      <c r="CD145" s="81"/>
      <c r="CE145" s="81"/>
      <c r="CF145" s="81"/>
      <c r="CG145" s="81"/>
      <c r="CH145" s="81"/>
      <c r="CI145" s="81"/>
      <c r="CJ145" s="81"/>
      <c r="CK145" s="81"/>
      <c r="CL145" s="81"/>
      <c r="CM145" s="81"/>
      <c r="CN145" s="81"/>
      <c r="CO145" s="81"/>
      <c r="CP145" s="81"/>
      <c r="CQ145" s="81"/>
      <c r="CR145" s="81"/>
      <c r="CS145" s="81"/>
      <c r="CT145" s="81"/>
      <c r="CU145" s="81"/>
      <c r="CV145" s="81"/>
      <c r="CW145" s="81"/>
      <c r="CX145" s="81"/>
      <c r="CY145" s="81"/>
      <c r="CZ145" s="81"/>
      <c r="DA145" s="81"/>
      <c r="DB145" s="81"/>
      <c r="DC145" s="81"/>
      <c r="DD145" s="81"/>
      <c r="DE145" s="81"/>
      <c r="DF145" s="81"/>
      <c r="DG145" s="81"/>
      <c r="DH145" s="81"/>
      <c r="DI145" s="81"/>
      <c r="DJ145" s="81"/>
      <c r="DK145" s="81"/>
      <c r="DL145" s="81"/>
      <c r="DM145" s="81"/>
      <c r="DN145" s="81"/>
      <c r="DO145" s="81"/>
      <c r="DP145" s="81"/>
      <c r="DQ145" s="81"/>
      <c r="DR145" s="81"/>
      <c r="DS145" s="81"/>
      <c r="DT145" s="81"/>
      <c r="DU145" s="81"/>
      <c r="DV145" s="81"/>
      <c r="DW145" s="81"/>
      <c r="DX145" s="81"/>
      <c r="DY145" s="81"/>
      <c r="DZ145" s="81"/>
      <c r="EA145" s="81"/>
      <c r="EB145" s="81"/>
      <c r="EC145" s="81"/>
      <c r="ED145" s="81"/>
      <c r="EE145" s="81"/>
      <c r="EF145" s="81"/>
      <c r="EG145" s="81"/>
      <c r="EH145" s="81"/>
      <c r="EI145" s="81"/>
    </row>
    <row r="146" spans="1:139" s="82" customFormat="1" ht="34.5" customHeight="1" x14ac:dyDescent="0.2">
      <c r="A146" s="94">
        <f t="shared" si="18"/>
        <v>135</v>
      </c>
      <c r="B146" s="96" t="s">
        <v>271</v>
      </c>
      <c r="C146" s="98" t="s">
        <v>272</v>
      </c>
      <c r="D146" s="97" t="s">
        <v>273</v>
      </c>
      <c r="E146" s="94" t="s">
        <v>290</v>
      </c>
      <c r="F146" s="94" t="s">
        <v>440</v>
      </c>
      <c r="G146" s="94" t="s">
        <v>45</v>
      </c>
      <c r="H146" s="97">
        <v>6</v>
      </c>
      <c r="I146" s="73"/>
      <c r="J146" s="73"/>
      <c r="K146" s="73"/>
      <c r="L146" s="73"/>
      <c r="M146" s="73"/>
      <c r="N146" s="73"/>
      <c r="O146" s="74"/>
      <c r="P146" s="75"/>
      <c r="Q146" s="77"/>
      <c r="R146" s="77"/>
      <c r="S146" s="103"/>
      <c r="T146" s="78"/>
      <c r="U146" s="79">
        <f t="shared" si="15"/>
        <v>0</v>
      </c>
      <c r="V146" s="77"/>
      <c r="W146" s="79">
        <f t="shared" si="16"/>
        <v>0</v>
      </c>
      <c r="X146" s="79">
        <f t="shared" si="17"/>
        <v>0</v>
      </c>
      <c r="Y146" s="75"/>
      <c r="Z146" s="80"/>
      <c r="AA146" s="80"/>
      <c r="AB146" s="80"/>
      <c r="AC146" s="76"/>
      <c r="AD146" s="73"/>
      <c r="AE146" s="75"/>
      <c r="AF146" s="73"/>
      <c r="AG146" s="73"/>
      <c r="AH146" s="73"/>
      <c r="AI146" s="73"/>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c r="BI146" s="81"/>
      <c r="BJ146" s="81"/>
      <c r="BK146" s="81"/>
      <c r="BL146" s="81"/>
      <c r="BM146" s="81"/>
      <c r="BN146" s="81"/>
      <c r="BO146" s="81"/>
      <c r="BP146" s="81"/>
      <c r="BQ146" s="81"/>
      <c r="BR146" s="81"/>
      <c r="BS146" s="81"/>
      <c r="BT146" s="81"/>
      <c r="BU146" s="81"/>
      <c r="BV146" s="81"/>
      <c r="BW146" s="81"/>
      <c r="BX146" s="81"/>
      <c r="BY146" s="81"/>
      <c r="BZ146" s="81"/>
      <c r="CA146" s="81"/>
      <c r="CB146" s="81"/>
      <c r="CC146" s="81"/>
      <c r="CD146" s="81"/>
      <c r="CE146" s="81"/>
      <c r="CF146" s="81"/>
      <c r="CG146" s="81"/>
      <c r="CH146" s="81"/>
      <c r="CI146" s="81"/>
      <c r="CJ146" s="81"/>
      <c r="CK146" s="81"/>
      <c r="CL146" s="81"/>
      <c r="CM146" s="81"/>
      <c r="CN146" s="81"/>
      <c r="CO146" s="81"/>
      <c r="CP146" s="81"/>
      <c r="CQ146" s="81"/>
      <c r="CR146" s="81"/>
      <c r="CS146" s="81"/>
      <c r="CT146" s="81"/>
      <c r="CU146" s="81"/>
      <c r="CV146" s="81"/>
      <c r="CW146" s="81"/>
      <c r="CX146" s="81"/>
      <c r="CY146" s="81"/>
      <c r="CZ146" s="81"/>
      <c r="DA146" s="81"/>
      <c r="DB146" s="81"/>
      <c r="DC146" s="81"/>
      <c r="DD146" s="81"/>
      <c r="DE146" s="81"/>
      <c r="DF146" s="81"/>
      <c r="DG146" s="81"/>
      <c r="DH146" s="81"/>
      <c r="DI146" s="81"/>
      <c r="DJ146" s="81"/>
      <c r="DK146" s="81"/>
      <c r="DL146" s="81"/>
      <c r="DM146" s="81"/>
      <c r="DN146" s="81"/>
      <c r="DO146" s="81"/>
      <c r="DP146" s="81"/>
      <c r="DQ146" s="81"/>
      <c r="DR146" s="81"/>
      <c r="DS146" s="81"/>
      <c r="DT146" s="81"/>
      <c r="DU146" s="81"/>
      <c r="DV146" s="81"/>
      <c r="DW146" s="81"/>
      <c r="DX146" s="81"/>
      <c r="DY146" s="81"/>
      <c r="DZ146" s="81"/>
      <c r="EA146" s="81"/>
      <c r="EB146" s="81"/>
      <c r="EC146" s="81"/>
      <c r="ED146" s="81"/>
      <c r="EE146" s="81"/>
      <c r="EF146" s="81"/>
      <c r="EG146" s="81"/>
      <c r="EH146" s="81"/>
      <c r="EI146" s="81"/>
    </row>
    <row r="147" spans="1:139" s="82" customFormat="1" ht="34.5" customHeight="1" x14ac:dyDescent="0.2">
      <c r="A147" s="94">
        <f t="shared" si="18"/>
        <v>136</v>
      </c>
      <c r="B147" s="96" t="s">
        <v>274</v>
      </c>
      <c r="C147" s="96" t="s">
        <v>275</v>
      </c>
      <c r="D147" s="97" t="s">
        <v>395</v>
      </c>
      <c r="E147" s="94" t="s">
        <v>290</v>
      </c>
      <c r="F147" s="94" t="s">
        <v>440</v>
      </c>
      <c r="G147" s="94" t="s">
        <v>45</v>
      </c>
      <c r="H147" s="97">
        <v>6</v>
      </c>
      <c r="I147" s="73"/>
      <c r="J147" s="73"/>
      <c r="K147" s="73"/>
      <c r="L147" s="73"/>
      <c r="M147" s="73"/>
      <c r="N147" s="73"/>
      <c r="O147" s="74"/>
      <c r="P147" s="75"/>
      <c r="Q147" s="77"/>
      <c r="R147" s="77"/>
      <c r="S147" s="103"/>
      <c r="T147" s="78"/>
      <c r="U147" s="79">
        <f t="shared" si="15"/>
        <v>0</v>
      </c>
      <c r="V147" s="77"/>
      <c r="W147" s="79">
        <f t="shared" si="16"/>
        <v>0</v>
      </c>
      <c r="X147" s="79">
        <f t="shared" si="17"/>
        <v>0</v>
      </c>
      <c r="Y147" s="75"/>
      <c r="Z147" s="80"/>
      <c r="AA147" s="80"/>
      <c r="AB147" s="80"/>
      <c r="AC147" s="76"/>
      <c r="AD147" s="73"/>
      <c r="AE147" s="75"/>
      <c r="AF147" s="73"/>
      <c r="AG147" s="73"/>
      <c r="AH147" s="73"/>
      <c r="AI147" s="73"/>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c r="BI147" s="81"/>
      <c r="BJ147" s="81"/>
      <c r="BK147" s="81"/>
      <c r="BL147" s="81"/>
      <c r="BM147" s="81"/>
      <c r="BN147" s="81"/>
      <c r="BO147" s="81"/>
      <c r="BP147" s="81"/>
      <c r="BQ147" s="81"/>
      <c r="BR147" s="81"/>
      <c r="BS147" s="81"/>
      <c r="BT147" s="81"/>
      <c r="BU147" s="81"/>
      <c r="BV147" s="81"/>
      <c r="BW147" s="81"/>
      <c r="BX147" s="81"/>
      <c r="BY147" s="81"/>
      <c r="BZ147" s="81"/>
      <c r="CA147" s="81"/>
      <c r="CB147" s="81"/>
      <c r="CC147" s="81"/>
      <c r="CD147" s="81"/>
      <c r="CE147" s="81"/>
      <c r="CF147" s="81"/>
      <c r="CG147" s="81"/>
      <c r="CH147" s="81"/>
      <c r="CI147" s="81"/>
      <c r="CJ147" s="81"/>
      <c r="CK147" s="81"/>
      <c r="CL147" s="81"/>
      <c r="CM147" s="81"/>
      <c r="CN147" s="81"/>
      <c r="CO147" s="81"/>
      <c r="CP147" s="81"/>
      <c r="CQ147" s="81"/>
      <c r="CR147" s="81"/>
      <c r="CS147" s="81"/>
      <c r="CT147" s="81"/>
      <c r="CU147" s="81"/>
      <c r="CV147" s="81"/>
      <c r="CW147" s="81"/>
      <c r="CX147" s="81"/>
      <c r="CY147" s="81"/>
      <c r="CZ147" s="81"/>
      <c r="DA147" s="81"/>
      <c r="DB147" s="81"/>
      <c r="DC147" s="81"/>
      <c r="DD147" s="81"/>
      <c r="DE147" s="81"/>
      <c r="DF147" s="81"/>
      <c r="DG147" s="81"/>
      <c r="DH147" s="81"/>
      <c r="DI147" s="81"/>
      <c r="DJ147" s="81"/>
      <c r="DK147" s="81"/>
      <c r="DL147" s="81"/>
      <c r="DM147" s="81"/>
      <c r="DN147" s="81"/>
      <c r="DO147" s="81"/>
      <c r="DP147" s="81"/>
      <c r="DQ147" s="81"/>
      <c r="DR147" s="81"/>
      <c r="DS147" s="81"/>
      <c r="DT147" s="81"/>
      <c r="DU147" s="81"/>
      <c r="DV147" s="81"/>
      <c r="DW147" s="81"/>
      <c r="DX147" s="81"/>
      <c r="DY147" s="81"/>
      <c r="DZ147" s="81"/>
      <c r="EA147" s="81"/>
      <c r="EB147" s="81"/>
      <c r="EC147" s="81"/>
      <c r="ED147" s="81"/>
      <c r="EE147" s="81"/>
      <c r="EF147" s="81"/>
      <c r="EG147" s="81"/>
      <c r="EH147" s="81"/>
      <c r="EI147" s="81"/>
    </row>
    <row r="148" spans="1:139" s="82" customFormat="1" ht="34.5" customHeight="1" x14ac:dyDescent="0.2">
      <c r="A148" s="94">
        <f t="shared" si="18"/>
        <v>137</v>
      </c>
      <c r="B148" s="96" t="s">
        <v>277</v>
      </c>
      <c r="C148" s="96" t="s">
        <v>278</v>
      </c>
      <c r="D148" s="97" t="s">
        <v>279</v>
      </c>
      <c r="E148" s="94" t="s">
        <v>290</v>
      </c>
      <c r="F148" s="94" t="s">
        <v>440</v>
      </c>
      <c r="G148" s="94" t="s">
        <v>45</v>
      </c>
      <c r="H148" s="97">
        <v>2</v>
      </c>
      <c r="I148" s="73"/>
      <c r="J148" s="73"/>
      <c r="K148" s="73"/>
      <c r="L148" s="73"/>
      <c r="M148" s="73"/>
      <c r="N148" s="73"/>
      <c r="O148" s="74"/>
      <c r="P148" s="75"/>
      <c r="Q148" s="77"/>
      <c r="R148" s="77"/>
      <c r="S148" s="103"/>
      <c r="T148" s="78"/>
      <c r="U148" s="79">
        <f t="shared" si="15"/>
        <v>0</v>
      </c>
      <c r="V148" s="77"/>
      <c r="W148" s="79">
        <f t="shared" si="16"/>
        <v>0</v>
      </c>
      <c r="X148" s="79">
        <f t="shared" si="17"/>
        <v>0</v>
      </c>
      <c r="Y148" s="75"/>
      <c r="Z148" s="80"/>
      <c r="AA148" s="80"/>
      <c r="AB148" s="80"/>
      <c r="AC148" s="76"/>
      <c r="AD148" s="73"/>
      <c r="AE148" s="75"/>
      <c r="AF148" s="73"/>
      <c r="AG148" s="73"/>
      <c r="AH148" s="73"/>
      <c r="AI148" s="73"/>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c r="BI148" s="81"/>
      <c r="BJ148" s="81"/>
      <c r="BK148" s="81"/>
      <c r="BL148" s="81"/>
      <c r="BM148" s="81"/>
      <c r="BN148" s="81"/>
      <c r="BO148" s="81"/>
      <c r="BP148" s="81"/>
      <c r="BQ148" s="81"/>
      <c r="BR148" s="81"/>
      <c r="BS148" s="81"/>
      <c r="BT148" s="81"/>
      <c r="BU148" s="81"/>
      <c r="BV148" s="81"/>
      <c r="BW148" s="81"/>
      <c r="BX148" s="81"/>
      <c r="BY148" s="81"/>
      <c r="BZ148" s="81"/>
      <c r="CA148" s="81"/>
      <c r="CB148" s="81"/>
      <c r="CC148" s="81"/>
      <c r="CD148" s="81"/>
      <c r="CE148" s="81"/>
      <c r="CF148" s="81"/>
      <c r="CG148" s="81"/>
      <c r="CH148" s="81"/>
      <c r="CI148" s="81"/>
      <c r="CJ148" s="81"/>
      <c r="CK148" s="81"/>
      <c r="CL148" s="81"/>
      <c r="CM148" s="81"/>
      <c r="CN148" s="81"/>
      <c r="CO148" s="81"/>
      <c r="CP148" s="81"/>
      <c r="CQ148" s="81"/>
      <c r="CR148" s="81"/>
      <c r="CS148" s="81"/>
      <c r="CT148" s="81"/>
      <c r="CU148" s="81"/>
      <c r="CV148" s="81"/>
      <c r="CW148" s="81"/>
      <c r="CX148" s="81"/>
      <c r="CY148" s="81"/>
      <c r="CZ148" s="81"/>
      <c r="DA148" s="81"/>
      <c r="DB148" s="81"/>
      <c r="DC148" s="81"/>
      <c r="DD148" s="81"/>
      <c r="DE148" s="81"/>
      <c r="DF148" s="81"/>
      <c r="DG148" s="81"/>
      <c r="DH148" s="81"/>
      <c r="DI148" s="81"/>
      <c r="DJ148" s="81"/>
      <c r="DK148" s="81"/>
      <c r="DL148" s="81"/>
      <c r="DM148" s="81"/>
      <c r="DN148" s="81"/>
      <c r="DO148" s="81"/>
      <c r="DP148" s="81"/>
      <c r="DQ148" s="81"/>
      <c r="DR148" s="81"/>
      <c r="DS148" s="81"/>
      <c r="DT148" s="81"/>
      <c r="DU148" s="81"/>
      <c r="DV148" s="81"/>
      <c r="DW148" s="81"/>
      <c r="DX148" s="81"/>
      <c r="DY148" s="81"/>
      <c r="DZ148" s="81"/>
      <c r="EA148" s="81"/>
      <c r="EB148" s="81"/>
      <c r="EC148" s="81"/>
      <c r="ED148" s="81"/>
      <c r="EE148" s="81"/>
      <c r="EF148" s="81"/>
      <c r="EG148" s="81"/>
      <c r="EH148" s="81"/>
      <c r="EI148" s="81"/>
    </row>
    <row r="149" spans="1:139" s="82" customFormat="1" ht="34.5" customHeight="1" x14ac:dyDescent="0.2">
      <c r="A149" s="94">
        <f t="shared" si="18"/>
        <v>138</v>
      </c>
      <c r="B149" s="96" t="s">
        <v>265</v>
      </c>
      <c r="C149" s="98" t="s">
        <v>280</v>
      </c>
      <c r="D149" s="97" t="s">
        <v>281</v>
      </c>
      <c r="E149" s="94" t="s">
        <v>290</v>
      </c>
      <c r="F149" s="94" t="s">
        <v>440</v>
      </c>
      <c r="G149" s="94" t="s">
        <v>45</v>
      </c>
      <c r="H149" s="97">
        <v>2</v>
      </c>
      <c r="I149" s="73"/>
      <c r="J149" s="73"/>
      <c r="K149" s="73"/>
      <c r="L149" s="73"/>
      <c r="M149" s="73"/>
      <c r="N149" s="73"/>
      <c r="O149" s="74"/>
      <c r="P149" s="75"/>
      <c r="Q149" s="77"/>
      <c r="R149" s="77"/>
      <c r="S149" s="103"/>
      <c r="T149" s="78"/>
      <c r="U149" s="79">
        <f t="shared" si="15"/>
        <v>0</v>
      </c>
      <c r="V149" s="77"/>
      <c r="W149" s="79">
        <f t="shared" si="16"/>
        <v>0</v>
      </c>
      <c r="X149" s="79">
        <f t="shared" si="17"/>
        <v>0</v>
      </c>
      <c r="Y149" s="75"/>
      <c r="Z149" s="80"/>
      <c r="AA149" s="80"/>
      <c r="AB149" s="80"/>
      <c r="AC149" s="76"/>
      <c r="AD149" s="73"/>
      <c r="AE149" s="75"/>
      <c r="AF149" s="73"/>
      <c r="AG149" s="73"/>
      <c r="AH149" s="73"/>
      <c r="AI149" s="73"/>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c r="BI149" s="81"/>
      <c r="BJ149" s="81"/>
      <c r="BK149" s="81"/>
      <c r="BL149" s="81"/>
      <c r="BM149" s="81"/>
      <c r="BN149" s="81"/>
      <c r="BO149" s="81"/>
      <c r="BP149" s="81"/>
      <c r="BQ149" s="81"/>
      <c r="BR149" s="81"/>
      <c r="BS149" s="81"/>
      <c r="BT149" s="81"/>
      <c r="BU149" s="81"/>
      <c r="BV149" s="81"/>
      <c r="BW149" s="81"/>
      <c r="BX149" s="81"/>
      <c r="BY149" s="81"/>
      <c r="BZ149" s="81"/>
      <c r="CA149" s="81"/>
      <c r="CB149" s="81"/>
      <c r="CC149" s="81"/>
      <c r="CD149" s="81"/>
      <c r="CE149" s="81"/>
      <c r="CF149" s="81"/>
      <c r="CG149" s="81"/>
      <c r="CH149" s="81"/>
      <c r="CI149" s="81"/>
      <c r="CJ149" s="81"/>
      <c r="CK149" s="81"/>
      <c r="CL149" s="81"/>
      <c r="CM149" s="81"/>
      <c r="CN149" s="81"/>
      <c r="CO149" s="81"/>
      <c r="CP149" s="81"/>
      <c r="CQ149" s="81"/>
      <c r="CR149" s="81"/>
      <c r="CS149" s="81"/>
      <c r="CT149" s="81"/>
      <c r="CU149" s="81"/>
      <c r="CV149" s="81"/>
      <c r="CW149" s="81"/>
      <c r="CX149" s="81"/>
      <c r="CY149" s="81"/>
      <c r="CZ149" s="81"/>
      <c r="DA149" s="81"/>
      <c r="DB149" s="81"/>
      <c r="DC149" s="81"/>
      <c r="DD149" s="81"/>
      <c r="DE149" s="81"/>
      <c r="DF149" s="81"/>
      <c r="DG149" s="81"/>
      <c r="DH149" s="81"/>
      <c r="DI149" s="81"/>
      <c r="DJ149" s="81"/>
      <c r="DK149" s="81"/>
      <c r="DL149" s="81"/>
      <c r="DM149" s="81"/>
      <c r="DN149" s="81"/>
      <c r="DO149" s="81"/>
      <c r="DP149" s="81"/>
      <c r="DQ149" s="81"/>
      <c r="DR149" s="81"/>
      <c r="DS149" s="81"/>
      <c r="DT149" s="81"/>
      <c r="DU149" s="81"/>
      <c r="DV149" s="81"/>
      <c r="DW149" s="81"/>
      <c r="DX149" s="81"/>
      <c r="DY149" s="81"/>
      <c r="DZ149" s="81"/>
      <c r="EA149" s="81"/>
      <c r="EB149" s="81"/>
      <c r="EC149" s="81"/>
      <c r="ED149" s="81"/>
      <c r="EE149" s="81"/>
      <c r="EF149" s="81"/>
      <c r="EG149" s="81"/>
      <c r="EH149" s="81"/>
      <c r="EI149" s="81"/>
    </row>
    <row r="150" spans="1:139" s="82" customFormat="1" ht="34.5" customHeight="1" x14ac:dyDescent="0.2">
      <c r="A150" s="94">
        <f t="shared" si="18"/>
        <v>139</v>
      </c>
      <c r="B150" s="96" t="s">
        <v>282</v>
      </c>
      <c r="C150" s="98" t="s">
        <v>592</v>
      </c>
      <c r="D150" s="97" t="s">
        <v>564</v>
      </c>
      <c r="E150" s="94" t="s">
        <v>290</v>
      </c>
      <c r="F150" s="94" t="s">
        <v>440</v>
      </c>
      <c r="G150" s="94" t="s">
        <v>45</v>
      </c>
      <c r="H150" s="97">
        <v>4</v>
      </c>
      <c r="I150" s="73"/>
      <c r="J150" s="73"/>
      <c r="K150" s="73"/>
      <c r="L150" s="73"/>
      <c r="M150" s="73"/>
      <c r="N150" s="73"/>
      <c r="O150" s="74"/>
      <c r="P150" s="75"/>
      <c r="Q150" s="77"/>
      <c r="R150" s="77"/>
      <c r="S150" s="103"/>
      <c r="T150" s="78"/>
      <c r="U150" s="79">
        <f t="shared" si="15"/>
        <v>0</v>
      </c>
      <c r="V150" s="77"/>
      <c r="W150" s="79">
        <f t="shared" si="16"/>
        <v>0</v>
      </c>
      <c r="X150" s="79">
        <f t="shared" si="17"/>
        <v>0</v>
      </c>
      <c r="Y150" s="75"/>
      <c r="Z150" s="80"/>
      <c r="AA150" s="80"/>
      <c r="AB150" s="80"/>
      <c r="AC150" s="76"/>
      <c r="AD150" s="73"/>
      <c r="AE150" s="75"/>
      <c r="AF150" s="73"/>
      <c r="AG150" s="73"/>
      <c r="AH150" s="73"/>
      <c r="AI150" s="73"/>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c r="BI150" s="81"/>
      <c r="BJ150" s="81"/>
      <c r="BK150" s="81"/>
      <c r="BL150" s="81"/>
      <c r="BM150" s="81"/>
      <c r="BN150" s="81"/>
      <c r="BO150" s="81"/>
      <c r="BP150" s="81"/>
      <c r="BQ150" s="81"/>
      <c r="BR150" s="81"/>
      <c r="BS150" s="81"/>
      <c r="BT150" s="81"/>
      <c r="BU150" s="81"/>
      <c r="BV150" s="81"/>
      <c r="BW150" s="81"/>
      <c r="BX150" s="81"/>
      <c r="BY150" s="81"/>
      <c r="BZ150" s="81"/>
      <c r="CA150" s="81"/>
      <c r="CB150" s="81"/>
      <c r="CC150" s="81"/>
      <c r="CD150" s="81"/>
      <c r="CE150" s="81"/>
      <c r="CF150" s="81"/>
      <c r="CG150" s="81"/>
      <c r="CH150" s="81"/>
      <c r="CI150" s="81"/>
      <c r="CJ150" s="81"/>
      <c r="CK150" s="81"/>
      <c r="CL150" s="81"/>
      <c r="CM150" s="81"/>
      <c r="CN150" s="81"/>
      <c r="CO150" s="81"/>
      <c r="CP150" s="81"/>
      <c r="CQ150" s="81"/>
      <c r="CR150" s="81"/>
      <c r="CS150" s="81"/>
      <c r="CT150" s="81"/>
      <c r="CU150" s="81"/>
      <c r="CV150" s="81"/>
      <c r="CW150" s="81"/>
      <c r="CX150" s="81"/>
      <c r="CY150" s="81"/>
      <c r="CZ150" s="81"/>
      <c r="DA150" s="81"/>
      <c r="DB150" s="81"/>
      <c r="DC150" s="81"/>
      <c r="DD150" s="81"/>
      <c r="DE150" s="81"/>
      <c r="DF150" s="81"/>
      <c r="DG150" s="81"/>
      <c r="DH150" s="81"/>
      <c r="DI150" s="81"/>
      <c r="DJ150" s="81"/>
      <c r="DK150" s="81"/>
      <c r="DL150" s="81"/>
      <c r="DM150" s="81"/>
      <c r="DN150" s="81"/>
      <c r="DO150" s="81"/>
      <c r="DP150" s="81"/>
      <c r="DQ150" s="81"/>
      <c r="DR150" s="81"/>
      <c r="DS150" s="81"/>
      <c r="DT150" s="81"/>
      <c r="DU150" s="81"/>
      <c r="DV150" s="81"/>
      <c r="DW150" s="81"/>
      <c r="DX150" s="81"/>
      <c r="DY150" s="81"/>
      <c r="DZ150" s="81"/>
      <c r="EA150" s="81"/>
      <c r="EB150" s="81"/>
      <c r="EC150" s="81"/>
      <c r="ED150" s="81"/>
      <c r="EE150" s="81"/>
      <c r="EF150" s="81"/>
      <c r="EG150" s="81"/>
      <c r="EH150" s="81"/>
      <c r="EI150" s="81"/>
    </row>
    <row r="151" spans="1:139" s="82" customFormat="1" ht="34.5" customHeight="1" x14ac:dyDescent="0.2">
      <c r="A151" s="94">
        <f t="shared" si="18"/>
        <v>140</v>
      </c>
      <c r="B151" s="96" t="s">
        <v>285</v>
      </c>
      <c r="C151" s="98" t="s">
        <v>286</v>
      </c>
      <c r="D151" s="97" t="s">
        <v>287</v>
      </c>
      <c r="E151" s="94" t="s">
        <v>290</v>
      </c>
      <c r="F151" s="94" t="s">
        <v>440</v>
      </c>
      <c r="G151" s="94" t="s">
        <v>45</v>
      </c>
      <c r="H151" s="97">
        <v>10</v>
      </c>
      <c r="I151" s="73"/>
      <c r="J151" s="73"/>
      <c r="K151" s="73"/>
      <c r="L151" s="73"/>
      <c r="M151" s="73"/>
      <c r="N151" s="73"/>
      <c r="O151" s="74"/>
      <c r="P151" s="75"/>
      <c r="Q151" s="77"/>
      <c r="R151" s="77"/>
      <c r="S151" s="103"/>
      <c r="T151" s="78"/>
      <c r="U151" s="79">
        <f t="shared" si="15"/>
        <v>0</v>
      </c>
      <c r="V151" s="77"/>
      <c r="W151" s="79">
        <f t="shared" si="16"/>
        <v>0</v>
      </c>
      <c r="X151" s="79">
        <f t="shared" si="17"/>
        <v>0</v>
      </c>
      <c r="Y151" s="75"/>
      <c r="Z151" s="80"/>
      <c r="AA151" s="80"/>
      <c r="AB151" s="80"/>
      <c r="AC151" s="76"/>
      <c r="AD151" s="73"/>
      <c r="AE151" s="75"/>
      <c r="AF151" s="73"/>
      <c r="AG151" s="73"/>
      <c r="AH151" s="73"/>
      <c r="AI151" s="73"/>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c r="BI151" s="81"/>
      <c r="BJ151" s="81"/>
      <c r="BK151" s="81"/>
      <c r="BL151" s="81"/>
      <c r="BM151" s="81"/>
      <c r="BN151" s="81"/>
      <c r="BO151" s="81"/>
      <c r="BP151" s="81"/>
      <c r="BQ151" s="81"/>
      <c r="BR151" s="81"/>
      <c r="BS151" s="81"/>
      <c r="BT151" s="81"/>
      <c r="BU151" s="81"/>
      <c r="BV151" s="81"/>
      <c r="BW151" s="81"/>
      <c r="BX151" s="81"/>
      <c r="BY151" s="81"/>
      <c r="BZ151" s="81"/>
      <c r="CA151" s="81"/>
      <c r="CB151" s="81"/>
      <c r="CC151" s="81"/>
      <c r="CD151" s="81"/>
      <c r="CE151" s="81"/>
      <c r="CF151" s="81"/>
      <c r="CG151" s="81"/>
      <c r="CH151" s="81"/>
      <c r="CI151" s="81"/>
      <c r="CJ151" s="81"/>
      <c r="CK151" s="81"/>
      <c r="CL151" s="81"/>
      <c r="CM151" s="81"/>
      <c r="CN151" s="81"/>
      <c r="CO151" s="81"/>
      <c r="CP151" s="81"/>
      <c r="CQ151" s="81"/>
      <c r="CR151" s="81"/>
      <c r="CS151" s="81"/>
      <c r="CT151" s="81"/>
      <c r="CU151" s="81"/>
      <c r="CV151" s="81"/>
      <c r="CW151" s="81"/>
      <c r="CX151" s="81"/>
      <c r="CY151" s="81"/>
      <c r="CZ151" s="81"/>
      <c r="DA151" s="81"/>
      <c r="DB151" s="81"/>
      <c r="DC151" s="81"/>
      <c r="DD151" s="81"/>
      <c r="DE151" s="81"/>
      <c r="DF151" s="81"/>
      <c r="DG151" s="81"/>
      <c r="DH151" s="81"/>
      <c r="DI151" s="81"/>
      <c r="DJ151" s="81"/>
      <c r="DK151" s="81"/>
      <c r="DL151" s="81"/>
      <c r="DM151" s="81"/>
      <c r="DN151" s="81"/>
      <c r="DO151" s="81"/>
      <c r="DP151" s="81"/>
      <c r="DQ151" s="81"/>
      <c r="DR151" s="81"/>
      <c r="DS151" s="81"/>
      <c r="DT151" s="81"/>
      <c r="DU151" s="81"/>
      <c r="DV151" s="81"/>
      <c r="DW151" s="81"/>
      <c r="DX151" s="81"/>
      <c r="DY151" s="81"/>
      <c r="DZ151" s="81"/>
      <c r="EA151" s="81"/>
      <c r="EB151" s="81"/>
      <c r="EC151" s="81"/>
      <c r="ED151" s="81"/>
      <c r="EE151" s="81"/>
      <c r="EF151" s="81"/>
      <c r="EG151" s="81"/>
      <c r="EH151" s="81"/>
      <c r="EI151" s="81"/>
    </row>
    <row r="152" spans="1:139" s="82" customFormat="1" ht="34.5" customHeight="1" x14ac:dyDescent="0.2">
      <c r="A152" s="94">
        <f t="shared" si="18"/>
        <v>141</v>
      </c>
      <c r="B152" s="96" t="s">
        <v>288</v>
      </c>
      <c r="C152" s="98" t="s">
        <v>286</v>
      </c>
      <c r="D152" s="97" t="s">
        <v>289</v>
      </c>
      <c r="E152" s="94" t="s">
        <v>290</v>
      </c>
      <c r="F152" s="94" t="s">
        <v>440</v>
      </c>
      <c r="G152" s="94" t="s">
        <v>45</v>
      </c>
      <c r="H152" s="97">
        <v>32</v>
      </c>
      <c r="I152" s="73"/>
      <c r="J152" s="73"/>
      <c r="K152" s="73"/>
      <c r="L152" s="73"/>
      <c r="M152" s="73"/>
      <c r="N152" s="73"/>
      <c r="O152" s="74"/>
      <c r="P152" s="75"/>
      <c r="Q152" s="77"/>
      <c r="R152" s="77"/>
      <c r="S152" s="103"/>
      <c r="T152" s="78"/>
      <c r="U152" s="79">
        <f t="shared" si="15"/>
        <v>0</v>
      </c>
      <c r="V152" s="77"/>
      <c r="W152" s="79">
        <f t="shared" si="16"/>
        <v>0</v>
      </c>
      <c r="X152" s="79">
        <f t="shared" si="17"/>
        <v>0</v>
      </c>
      <c r="Y152" s="75"/>
      <c r="Z152" s="80"/>
      <c r="AA152" s="80"/>
      <c r="AB152" s="80"/>
      <c r="AC152" s="76"/>
      <c r="AD152" s="73"/>
      <c r="AE152" s="75"/>
      <c r="AF152" s="73"/>
      <c r="AG152" s="73"/>
      <c r="AH152" s="73"/>
      <c r="AI152" s="73"/>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c r="BI152" s="81"/>
      <c r="BJ152" s="81"/>
      <c r="BK152" s="81"/>
      <c r="BL152" s="81"/>
      <c r="BM152" s="81"/>
      <c r="BN152" s="81"/>
      <c r="BO152" s="81"/>
      <c r="BP152" s="81"/>
      <c r="BQ152" s="81"/>
      <c r="BR152" s="81"/>
      <c r="BS152" s="81"/>
      <c r="BT152" s="81"/>
      <c r="BU152" s="81"/>
      <c r="BV152" s="81"/>
      <c r="BW152" s="81"/>
      <c r="BX152" s="81"/>
      <c r="BY152" s="81"/>
      <c r="BZ152" s="81"/>
      <c r="CA152" s="81"/>
      <c r="CB152" s="81"/>
      <c r="CC152" s="81"/>
      <c r="CD152" s="81"/>
      <c r="CE152" s="81"/>
      <c r="CF152" s="81"/>
      <c r="CG152" s="81"/>
      <c r="CH152" s="81"/>
      <c r="CI152" s="81"/>
      <c r="CJ152" s="81"/>
      <c r="CK152" s="81"/>
      <c r="CL152" s="81"/>
      <c r="CM152" s="81"/>
      <c r="CN152" s="81"/>
      <c r="CO152" s="81"/>
      <c r="CP152" s="81"/>
      <c r="CQ152" s="81"/>
      <c r="CR152" s="81"/>
      <c r="CS152" s="81"/>
      <c r="CT152" s="81"/>
      <c r="CU152" s="81"/>
      <c r="CV152" s="81"/>
      <c r="CW152" s="81"/>
      <c r="CX152" s="81"/>
      <c r="CY152" s="81"/>
      <c r="CZ152" s="81"/>
      <c r="DA152" s="81"/>
      <c r="DB152" s="81"/>
      <c r="DC152" s="81"/>
      <c r="DD152" s="81"/>
      <c r="DE152" s="81"/>
      <c r="DF152" s="81"/>
      <c r="DG152" s="81"/>
      <c r="DH152" s="81"/>
      <c r="DI152" s="81"/>
      <c r="DJ152" s="81"/>
      <c r="DK152" s="81"/>
      <c r="DL152" s="81"/>
      <c r="DM152" s="81"/>
      <c r="DN152" s="81"/>
      <c r="DO152" s="81"/>
      <c r="DP152" s="81"/>
      <c r="DQ152" s="81"/>
      <c r="DR152" s="81"/>
      <c r="DS152" s="81"/>
      <c r="DT152" s="81"/>
      <c r="DU152" s="81"/>
      <c r="DV152" s="81"/>
      <c r="DW152" s="81"/>
      <c r="DX152" s="81"/>
      <c r="DY152" s="81"/>
      <c r="DZ152" s="81"/>
      <c r="EA152" s="81"/>
      <c r="EB152" s="81"/>
      <c r="EC152" s="81"/>
      <c r="ED152" s="81"/>
      <c r="EE152" s="81"/>
      <c r="EF152" s="81"/>
      <c r="EG152" s="81"/>
      <c r="EH152" s="81"/>
      <c r="EI152" s="81"/>
    </row>
    <row r="153" spans="1:139" s="82" customFormat="1" ht="34.5" customHeight="1" x14ac:dyDescent="0.2">
      <c r="A153" s="94">
        <f t="shared" si="18"/>
        <v>142</v>
      </c>
      <c r="B153" s="95" t="s">
        <v>436</v>
      </c>
      <c r="C153" s="96" t="s">
        <v>437</v>
      </c>
      <c r="D153" s="97" t="s">
        <v>435</v>
      </c>
      <c r="E153" s="94" t="s">
        <v>290</v>
      </c>
      <c r="F153" s="94" t="s">
        <v>440</v>
      </c>
      <c r="G153" s="94" t="s">
        <v>45</v>
      </c>
      <c r="H153" s="97">
        <v>2</v>
      </c>
      <c r="I153" s="73"/>
      <c r="J153" s="73"/>
      <c r="K153" s="73"/>
      <c r="L153" s="73"/>
      <c r="M153" s="73"/>
      <c r="N153" s="73"/>
      <c r="O153" s="74"/>
      <c r="P153" s="75"/>
      <c r="Q153" s="77"/>
      <c r="R153" s="77"/>
      <c r="S153" s="103"/>
      <c r="T153" s="78"/>
      <c r="U153" s="79">
        <f t="shared" si="15"/>
        <v>0</v>
      </c>
      <c r="V153" s="77"/>
      <c r="W153" s="79">
        <f t="shared" si="16"/>
        <v>0</v>
      </c>
      <c r="X153" s="79">
        <f t="shared" si="17"/>
        <v>0</v>
      </c>
      <c r="Y153" s="75"/>
      <c r="Z153" s="80"/>
      <c r="AA153" s="80"/>
      <c r="AB153" s="80"/>
      <c r="AC153" s="76"/>
      <c r="AD153" s="73"/>
      <c r="AE153" s="75"/>
      <c r="AF153" s="73"/>
      <c r="AG153" s="73"/>
      <c r="AH153" s="73"/>
      <c r="AI153" s="73"/>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c r="BI153" s="81"/>
      <c r="BJ153" s="81"/>
      <c r="BK153" s="81"/>
      <c r="BL153" s="81"/>
      <c r="BM153" s="81"/>
      <c r="BN153" s="81"/>
      <c r="BO153" s="81"/>
      <c r="BP153" s="81"/>
      <c r="BQ153" s="81"/>
      <c r="BR153" s="81"/>
      <c r="BS153" s="81"/>
      <c r="BT153" s="81"/>
      <c r="BU153" s="81"/>
      <c r="BV153" s="81"/>
      <c r="BW153" s="81"/>
      <c r="BX153" s="81"/>
      <c r="BY153" s="81"/>
      <c r="BZ153" s="81"/>
      <c r="CA153" s="81"/>
      <c r="CB153" s="81"/>
      <c r="CC153" s="81"/>
      <c r="CD153" s="81"/>
      <c r="CE153" s="81"/>
      <c r="CF153" s="81"/>
      <c r="CG153" s="81"/>
      <c r="CH153" s="81"/>
      <c r="CI153" s="81"/>
      <c r="CJ153" s="81"/>
      <c r="CK153" s="81"/>
      <c r="CL153" s="81"/>
      <c r="CM153" s="81"/>
      <c r="CN153" s="81"/>
      <c r="CO153" s="81"/>
      <c r="CP153" s="81"/>
      <c r="CQ153" s="81"/>
      <c r="CR153" s="81"/>
      <c r="CS153" s="81"/>
      <c r="CT153" s="81"/>
      <c r="CU153" s="81"/>
      <c r="CV153" s="81"/>
      <c r="CW153" s="81"/>
      <c r="CX153" s="81"/>
      <c r="CY153" s="81"/>
      <c r="CZ153" s="81"/>
      <c r="DA153" s="81"/>
      <c r="DB153" s="81"/>
      <c r="DC153" s="81"/>
      <c r="DD153" s="81"/>
      <c r="DE153" s="81"/>
      <c r="DF153" s="81"/>
      <c r="DG153" s="81"/>
      <c r="DH153" s="81"/>
      <c r="DI153" s="81"/>
      <c r="DJ153" s="81"/>
      <c r="DK153" s="81"/>
      <c r="DL153" s="81"/>
      <c r="DM153" s="81"/>
      <c r="DN153" s="81"/>
      <c r="DO153" s="81"/>
      <c r="DP153" s="81"/>
      <c r="DQ153" s="81"/>
      <c r="DR153" s="81"/>
      <c r="DS153" s="81"/>
      <c r="DT153" s="81"/>
      <c r="DU153" s="81"/>
      <c r="DV153" s="81"/>
      <c r="DW153" s="81"/>
      <c r="DX153" s="81"/>
      <c r="DY153" s="81"/>
      <c r="DZ153" s="81"/>
      <c r="EA153" s="81"/>
      <c r="EB153" s="81"/>
      <c r="EC153" s="81"/>
      <c r="ED153" s="81"/>
      <c r="EE153" s="81"/>
      <c r="EF153" s="81"/>
      <c r="EG153" s="81"/>
      <c r="EH153" s="81"/>
      <c r="EI153" s="81"/>
    </row>
    <row r="154" spans="1:139" s="82" customFormat="1" ht="34.5" customHeight="1" x14ac:dyDescent="0.2">
      <c r="A154" s="94">
        <f t="shared" si="18"/>
        <v>143</v>
      </c>
      <c r="B154" s="96" t="s">
        <v>291</v>
      </c>
      <c r="C154" s="98" t="s">
        <v>544</v>
      </c>
      <c r="D154" s="97" t="s">
        <v>546</v>
      </c>
      <c r="E154" s="94" t="s">
        <v>328</v>
      </c>
      <c r="F154" s="94" t="s">
        <v>440</v>
      </c>
      <c r="G154" s="94" t="s">
        <v>45</v>
      </c>
      <c r="H154" s="97">
        <v>2</v>
      </c>
      <c r="I154" s="73"/>
      <c r="J154" s="73"/>
      <c r="K154" s="73"/>
      <c r="L154" s="73"/>
      <c r="M154" s="73"/>
      <c r="N154" s="73"/>
      <c r="O154" s="74"/>
      <c r="P154" s="75"/>
      <c r="Q154" s="77"/>
      <c r="R154" s="77"/>
      <c r="S154" s="103"/>
      <c r="T154" s="78"/>
      <c r="U154" s="79">
        <f t="shared" si="15"/>
        <v>0</v>
      </c>
      <c r="V154" s="77"/>
      <c r="W154" s="79">
        <f t="shared" si="16"/>
        <v>0</v>
      </c>
      <c r="X154" s="79">
        <f t="shared" si="17"/>
        <v>0</v>
      </c>
      <c r="Y154" s="75"/>
      <c r="Z154" s="80"/>
      <c r="AA154" s="80"/>
      <c r="AB154" s="80"/>
      <c r="AC154" s="76"/>
      <c r="AD154" s="73"/>
      <c r="AE154" s="75"/>
      <c r="AF154" s="73"/>
      <c r="AG154" s="73"/>
      <c r="AH154" s="73"/>
      <c r="AI154" s="73"/>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c r="BI154" s="81"/>
      <c r="BJ154" s="81"/>
      <c r="BK154" s="81"/>
      <c r="BL154" s="81"/>
      <c r="BM154" s="81"/>
      <c r="BN154" s="81"/>
      <c r="BO154" s="81"/>
      <c r="BP154" s="81"/>
      <c r="BQ154" s="81"/>
      <c r="BR154" s="81"/>
      <c r="BS154" s="81"/>
      <c r="BT154" s="81"/>
      <c r="BU154" s="81"/>
      <c r="BV154" s="81"/>
      <c r="BW154" s="81"/>
      <c r="BX154" s="81"/>
      <c r="BY154" s="81"/>
      <c r="BZ154" s="81"/>
      <c r="CA154" s="81"/>
      <c r="CB154" s="81"/>
      <c r="CC154" s="81"/>
      <c r="CD154" s="81"/>
      <c r="CE154" s="81"/>
      <c r="CF154" s="81"/>
      <c r="CG154" s="81"/>
      <c r="CH154" s="81"/>
      <c r="CI154" s="81"/>
      <c r="CJ154" s="81"/>
      <c r="CK154" s="81"/>
      <c r="CL154" s="81"/>
      <c r="CM154" s="81"/>
      <c r="CN154" s="81"/>
      <c r="CO154" s="81"/>
      <c r="CP154" s="81"/>
      <c r="CQ154" s="81"/>
      <c r="CR154" s="81"/>
      <c r="CS154" s="81"/>
      <c r="CT154" s="81"/>
      <c r="CU154" s="81"/>
      <c r="CV154" s="81"/>
      <c r="CW154" s="81"/>
      <c r="CX154" s="81"/>
      <c r="CY154" s="81"/>
      <c r="CZ154" s="81"/>
      <c r="DA154" s="81"/>
      <c r="DB154" s="81"/>
      <c r="DC154" s="81"/>
      <c r="DD154" s="81"/>
      <c r="DE154" s="81"/>
      <c r="DF154" s="81"/>
      <c r="DG154" s="81"/>
      <c r="DH154" s="81"/>
      <c r="DI154" s="81"/>
      <c r="DJ154" s="81"/>
      <c r="DK154" s="81"/>
      <c r="DL154" s="81"/>
      <c r="DM154" s="81"/>
      <c r="DN154" s="81"/>
      <c r="DO154" s="81"/>
      <c r="DP154" s="81"/>
      <c r="DQ154" s="81"/>
      <c r="DR154" s="81"/>
      <c r="DS154" s="81"/>
      <c r="DT154" s="81"/>
      <c r="DU154" s="81"/>
      <c r="DV154" s="81"/>
      <c r="DW154" s="81"/>
      <c r="DX154" s="81"/>
      <c r="DY154" s="81"/>
      <c r="DZ154" s="81"/>
      <c r="EA154" s="81"/>
      <c r="EB154" s="81"/>
      <c r="EC154" s="81"/>
      <c r="ED154" s="81"/>
      <c r="EE154" s="81"/>
      <c r="EF154" s="81"/>
      <c r="EG154" s="81"/>
      <c r="EH154" s="81"/>
      <c r="EI154" s="81"/>
    </row>
    <row r="155" spans="1:139" s="82" customFormat="1" ht="34.5" customHeight="1" x14ac:dyDescent="0.2">
      <c r="A155" s="94">
        <f t="shared" si="18"/>
        <v>144</v>
      </c>
      <c r="B155" s="96" t="s">
        <v>294</v>
      </c>
      <c r="C155" s="98" t="s">
        <v>295</v>
      </c>
      <c r="D155" s="99" t="s">
        <v>545</v>
      </c>
      <c r="E155" s="94" t="s">
        <v>328</v>
      </c>
      <c r="F155" s="94" t="s">
        <v>440</v>
      </c>
      <c r="G155" s="94" t="s">
        <v>45</v>
      </c>
      <c r="H155" s="99">
        <v>6</v>
      </c>
      <c r="I155" s="73"/>
      <c r="J155" s="73"/>
      <c r="K155" s="73"/>
      <c r="L155" s="73"/>
      <c r="M155" s="73"/>
      <c r="N155" s="73"/>
      <c r="O155" s="74"/>
      <c r="P155" s="75"/>
      <c r="Q155" s="77"/>
      <c r="R155" s="77"/>
      <c r="S155" s="103"/>
      <c r="T155" s="78"/>
      <c r="U155" s="79">
        <f t="shared" si="15"/>
        <v>0</v>
      </c>
      <c r="V155" s="77"/>
      <c r="W155" s="79">
        <f t="shared" si="16"/>
        <v>0</v>
      </c>
      <c r="X155" s="79">
        <f t="shared" si="17"/>
        <v>0</v>
      </c>
      <c r="Y155" s="75"/>
      <c r="Z155" s="80"/>
      <c r="AA155" s="80"/>
      <c r="AB155" s="80"/>
      <c r="AC155" s="76"/>
      <c r="AD155" s="73"/>
      <c r="AE155" s="75"/>
      <c r="AF155" s="73"/>
      <c r="AG155" s="73"/>
      <c r="AH155" s="73"/>
      <c r="AI155" s="73"/>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c r="BI155" s="81"/>
      <c r="BJ155" s="81"/>
      <c r="BK155" s="81"/>
      <c r="BL155" s="81"/>
      <c r="BM155" s="81"/>
      <c r="BN155" s="81"/>
      <c r="BO155" s="81"/>
      <c r="BP155" s="81"/>
      <c r="BQ155" s="81"/>
      <c r="BR155" s="81"/>
      <c r="BS155" s="81"/>
      <c r="BT155" s="81"/>
      <c r="BU155" s="81"/>
      <c r="BV155" s="81"/>
      <c r="BW155" s="81"/>
      <c r="BX155" s="81"/>
      <c r="BY155" s="81"/>
      <c r="BZ155" s="81"/>
      <c r="CA155" s="81"/>
      <c r="CB155" s="81"/>
      <c r="CC155" s="81"/>
      <c r="CD155" s="81"/>
      <c r="CE155" s="81"/>
      <c r="CF155" s="81"/>
      <c r="CG155" s="81"/>
      <c r="CH155" s="81"/>
      <c r="CI155" s="81"/>
      <c r="CJ155" s="81"/>
      <c r="CK155" s="81"/>
      <c r="CL155" s="81"/>
      <c r="CM155" s="81"/>
      <c r="CN155" s="81"/>
      <c r="CO155" s="81"/>
      <c r="CP155" s="81"/>
      <c r="CQ155" s="81"/>
      <c r="CR155" s="81"/>
      <c r="CS155" s="81"/>
      <c r="CT155" s="81"/>
      <c r="CU155" s="81"/>
      <c r="CV155" s="81"/>
      <c r="CW155" s="81"/>
      <c r="CX155" s="81"/>
      <c r="CY155" s="81"/>
      <c r="CZ155" s="81"/>
      <c r="DA155" s="81"/>
      <c r="DB155" s="81"/>
      <c r="DC155" s="81"/>
      <c r="DD155" s="81"/>
      <c r="DE155" s="81"/>
      <c r="DF155" s="81"/>
      <c r="DG155" s="81"/>
      <c r="DH155" s="81"/>
      <c r="DI155" s="81"/>
      <c r="DJ155" s="81"/>
      <c r="DK155" s="81"/>
      <c r="DL155" s="81"/>
      <c r="DM155" s="81"/>
      <c r="DN155" s="81"/>
      <c r="DO155" s="81"/>
      <c r="DP155" s="81"/>
      <c r="DQ155" s="81"/>
      <c r="DR155" s="81"/>
      <c r="DS155" s="81"/>
      <c r="DT155" s="81"/>
      <c r="DU155" s="81"/>
      <c r="DV155" s="81"/>
      <c r="DW155" s="81"/>
      <c r="DX155" s="81"/>
      <c r="DY155" s="81"/>
      <c r="DZ155" s="81"/>
      <c r="EA155" s="81"/>
      <c r="EB155" s="81"/>
      <c r="EC155" s="81"/>
      <c r="ED155" s="81"/>
      <c r="EE155" s="81"/>
      <c r="EF155" s="81"/>
      <c r="EG155" s="81"/>
      <c r="EH155" s="81"/>
      <c r="EI155" s="81"/>
    </row>
    <row r="156" spans="1:139" s="82" customFormat="1" ht="34.5" customHeight="1" x14ac:dyDescent="0.2">
      <c r="A156" s="94">
        <f t="shared" si="18"/>
        <v>145</v>
      </c>
      <c r="B156" s="96" t="s">
        <v>296</v>
      </c>
      <c r="C156" s="98" t="s">
        <v>297</v>
      </c>
      <c r="D156" s="99" t="s">
        <v>545</v>
      </c>
      <c r="E156" s="94" t="s">
        <v>328</v>
      </c>
      <c r="F156" s="94" t="s">
        <v>440</v>
      </c>
      <c r="G156" s="94" t="s">
        <v>45</v>
      </c>
      <c r="H156" s="97">
        <v>12</v>
      </c>
      <c r="I156" s="73"/>
      <c r="J156" s="73"/>
      <c r="K156" s="73"/>
      <c r="L156" s="73"/>
      <c r="M156" s="73"/>
      <c r="N156" s="73"/>
      <c r="O156" s="74"/>
      <c r="P156" s="75"/>
      <c r="Q156" s="77"/>
      <c r="R156" s="77"/>
      <c r="S156" s="103"/>
      <c r="T156" s="78"/>
      <c r="U156" s="79">
        <f t="shared" si="15"/>
        <v>0</v>
      </c>
      <c r="V156" s="77"/>
      <c r="W156" s="79">
        <f t="shared" si="16"/>
        <v>0</v>
      </c>
      <c r="X156" s="79">
        <f t="shared" si="17"/>
        <v>0</v>
      </c>
      <c r="Y156" s="75"/>
      <c r="Z156" s="80"/>
      <c r="AA156" s="80"/>
      <c r="AB156" s="80"/>
      <c r="AC156" s="76"/>
      <c r="AD156" s="73"/>
      <c r="AE156" s="75"/>
      <c r="AF156" s="73"/>
      <c r="AG156" s="73"/>
      <c r="AH156" s="73"/>
      <c r="AI156" s="73"/>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c r="CA156" s="81"/>
      <c r="CB156" s="81"/>
      <c r="CC156" s="81"/>
      <c r="CD156" s="81"/>
      <c r="CE156" s="81"/>
      <c r="CF156" s="81"/>
      <c r="CG156" s="81"/>
      <c r="CH156" s="81"/>
      <c r="CI156" s="81"/>
      <c r="CJ156" s="81"/>
      <c r="CK156" s="81"/>
      <c r="CL156" s="81"/>
      <c r="CM156" s="81"/>
      <c r="CN156" s="81"/>
      <c r="CO156" s="81"/>
      <c r="CP156" s="81"/>
      <c r="CQ156" s="81"/>
      <c r="CR156" s="81"/>
      <c r="CS156" s="81"/>
      <c r="CT156" s="81"/>
      <c r="CU156" s="81"/>
      <c r="CV156" s="81"/>
      <c r="CW156" s="81"/>
      <c r="CX156" s="81"/>
      <c r="CY156" s="81"/>
      <c r="CZ156" s="81"/>
      <c r="DA156" s="81"/>
      <c r="DB156" s="81"/>
      <c r="DC156" s="81"/>
      <c r="DD156" s="81"/>
      <c r="DE156" s="81"/>
      <c r="DF156" s="81"/>
      <c r="DG156" s="81"/>
      <c r="DH156" s="81"/>
      <c r="DI156" s="81"/>
      <c r="DJ156" s="81"/>
      <c r="DK156" s="81"/>
      <c r="DL156" s="81"/>
      <c r="DM156" s="81"/>
      <c r="DN156" s="81"/>
      <c r="DO156" s="81"/>
      <c r="DP156" s="81"/>
      <c r="DQ156" s="81"/>
      <c r="DR156" s="81"/>
      <c r="DS156" s="81"/>
      <c r="DT156" s="81"/>
      <c r="DU156" s="81"/>
      <c r="DV156" s="81"/>
      <c r="DW156" s="81"/>
      <c r="DX156" s="81"/>
      <c r="DY156" s="81"/>
      <c r="DZ156" s="81"/>
      <c r="EA156" s="81"/>
      <c r="EB156" s="81"/>
      <c r="EC156" s="81"/>
      <c r="ED156" s="81"/>
      <c r="EE156" s="81"/>
      <c r="EF156" s="81"/>
      <c r="EG156" s="81"/>
      <c r="EH156" s="81"/>
      <c r="EI156" s="81"/>
    </row>
    <row r="157" spans="1:139" s="82" customFormat="1" ht="34.5" customHeight="1" x14ac:dyDescent="0.2">
      <c r="A157" s="94">
        <f t="shared" si="18"/>
        <v>146</v>
      </c>
      <c r="B157" s="96" t="s">
        <v>298</v>
      </c>
      <c r="C157" s="98" t="s">
        <v>299</v>
      </c>
      <c r="D157" s="99" t="s">
        <v>545</v>
      </c>
      <c r="E157" s="94" t="s">
        <v>328</v>
      </c>
      <c r="F157" s="94" t="s">
        <v>440</v>
      </c>
      <c r="G157" s="94" t="s">
        <v>45</v>
      </c>
      <c r="H157" s="97">
        <v>6</v>
      </c>
      <c r="I157" s="73"/>
      <c r="J157" s="73"/>
      <c r="K157" s="73"/>
      <c r="L157" s="73"/>
      <c r="M157" s="73"/>
      <c r="N157" s="73"/>
      <c r="O157" s="74"/>
      <c r="P157" s="75"/>
      <c r="Q157" s="77"/>
      <c r="R157" s="77"/>
      <c r="S157" s="103"/>
      <c r="T157" s="78"/>
      <c r="U157" s="79">
        <f t="shared" si="15"/>
        <v>0</v>
      </c>
      <c r="V157" s="77"/>
      <c r="W157" s="79">
        <f t="shared" si="16"/>
        <v>0</v>
      </c>
      <c r="X157" s="79">
        <f t="shared" si="17"/>
        <v>0</v>
      </c>
      <c r="Y157" s="75"/>
      <c r="Z157" s="80"/>
      <c r="AA157" s="80"/>
      <c r="AB157" s="80"/>
      <c r="AC157" s="76"/>
      <c r="AD157" s="73"/>
      <c r="AE157" s="75"/>
      <c r="AF157" s="73"/>
      <c r="AG157" s="73"/>
      <c r="AH157" s="73"/>
      <c r="AI157" s="73"/>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c r="CA157" s="81"/>
      <c r="CB157" s="81"/>
      <c r="CC157" s="81"/>
      <c r="CD157" s="81"/>
      <c r="CE157" s="81"/>
      <c r="CF157" s="81"/>
      <c r="CG157" s="81"/>
      <c r="CH157" s="81"/>
      <c r="CI157" s="81"/>
      <c r="CJ157" s="81"/>
      <c r="CK157" s="81"/>
      <c r="CL157" s="81"/>
      <c r="CM157" s="81"/>
      <c r="CN157" s="81"/>
      <c r="CO157" s="81"/>
      <c r="CP157" s="81"/>
      <c r="CQ157" s="81"/>
      <c r="CR157" s="81"/>
      <c r="CS157" s="81"/>
      <c r="CT157" s="81"/>
      <c r="CU157" s="81"/>
      <c r="CV157" s="81"/>
      <c r="CW157" s="81"/>
      <c r="CX157" s="81"/>
      <c r="CY157" s="81"/>
      <c r="CZ157" s="81"/>
      <c r="DA157" s="81"/>
      <c r="DB157" s="81"/>
      <c r="DC157" s="81"/>
      <c r="DD157" s="81"/>
      <c r="DE157" s="81"/>
      <c r="DF157" s="81"/>
      <c r="DG157" s="81"/>
      <c r="DH157" s="81"/>
      <c r="DI157" s="81"/>
      <c r="DJ157" s="81"/>
      <c r="DK157" s="81"/>
      <c r="DL157" s="81"/>
      <c r="DM157" s="81"/>
      <c r="DN157" s="81"/>
      <c r="DO157" s="81"/>
      <c r="DP157" s="81"/>
      <c r="DQ157" s="81"/>
      <c r="DR157" s="81"/>
      <c r="DS157" s="81"/>
      <c r="DT157" s="81"/>
      <c r="DU157" s="81"/>
      <c r="DV157" s="81"/>
      <c r="DW157" s="81"/>
      <c r="DX157" s="81"/>
      <c r="DY157" s="81"/>
      <c r="DZ157" s="81"/>
      <c r="EA157" s="81"/>
      <c r="EB157" s="81"/>
      <c r="EC157" s="81"/>
      <c r="ED157" s="81"/>
      <c r="EE157" s="81"/>
      <c r="EF157" s="81"/>
      <c r="EG157" s="81"/>
      <c r="EH157" s="81"/>
      <c r="EI157" s="81"/>
    </row>
    <row r="158" spans="1:139" s="82" customFormat="1" ht="34.5" customHeight="1" x14ac:dyDescent="0.2">
      <c r="A158" s="94">
        <f t="shared" si="18"/>
        <v>147</v>
      </c>
      <c r="B158" s="96" t="s">
        <v>300</v>
      </c>
      <c r="C158" s="98" t="s">
        <v>547</v>
      </c>
      <c r="D158" s="99" t="s">
        <v>545</v>
      </c>
      <c r="E158" s="94" t="s">
        <v>328</v>
      </c>
      <c r="F158" s="94" t="s">
        <v>440</v>
      </c>
      <c r="G158" s="94" t="s">
        <v>45</v>
      </c>
      <c r="H158" s="99">
        <v>4</v>
      </c>
      <c r="I158" s="73"/>
      <c r="J158" s="73"/>
      <c r="K158" s="73"/>
      <c r="L158" s="73"/>
      <c r="M158" s="73"/>
      <c r="N158" s="73"/>
      <c r="O158" s="74"/>
      <c r="P158" s="75"/>
      <c r="Q158" s="77"/>
      <c r="R158" s="77"/>
      <c r="S158" s="103"/>
      <c r="T158" s="78"/>
      <c r="U158" s="79">
        <f t="shared" si="15"/>
        <v>0</v>
      </c>
      <c r="V158" s="77"/>
      <c r="W158" s="79">
        <f t="shared" si="16"/>
        <v>0</v>
      </c>
      <c r="X158" s="79">
        <f t="shared" si="17"/>
        <v>0</v>
      </c>
      <c r="Y158" s="75"/>
      <c r="Z158" s="80"/>
      <c r="AA158" s="80"/>
      <c r="AB158" s="80"/>
      <c r="AC158" s="76"/>
      <c r="AD158" s="73"/>
      <c r="AE158" s="75"/>
      <c r="AF158" s="73"/>
      <c r="AG158" s="73"/>
      <c r="AH158" s="73"/>
      <c r="AI158" s="73"/>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c r="BI158" s="81"/>
      <c r="BJ158" s="81"/>
      <c r="BK158" s="81"/>
      <c r="BL158" s="81"/>
      <c r="BM158" s="81"/>
      <c r="BN158" s="81"/>
      <c r="BO158" s="81"/>
      <c r="BP158" s="81"/>
      <c r="BQ158" s="81"/>
      <c r="BR158" s="81"/>
      <c r="BS158" s="81"/>
      <c r="BT158" s="81"/>
      <c r="BU158" s="81"/>
      <c r="BV158" s="81"/>
      <c r="BW158" s="81"/>
      <c r="BX158" s="81"/>
      <c r="BY158" s="81"/>
      <c r="BZ158" s="81"/>
      <c r="CA158" s="81"/>
      <c r="CB158" s="81"/>
      <c r="CC158" s="81"/>
      <c r="CD158" s="81"/>
      <c r="CE158" s="81"/>
      <c r="CF158" s="81"/>
      <c r="CG158" s="81"/>
      <c r="CH158" s="81"/>
      <c r="CI158" s="81"/>
      <c r="CJ158" s="81"/>
      <c r="CK158" s="81"/>
      <c r="CL158" s="81"/>
      <c r="CM158" s="81"/>
      <c r="CN158" s="81"/>
      <c r="CO158" s="81"/>
      <c r="CP158" s="81"/>
      <c r="CQ158" s="81"/>
      <c r="CR158" s="81"/>
      <c r="CS158" s="81"/>
      <c r="CT158" s="81"/>
      <c r="CU158" s="81"/>
      <c r="CV158" s="81"/>
      <c r="CW158" s="81"/>
      <c r="CX158" s="81"/>
      <c r="CY158" s="81"/>
      <c r="CZ158" s="81"/>
      <c r="DA158" s="81"/>
      <c r="DB158" s="81"/>
      <c r="DC158" s="81"/>
      <c r="DD158" s="81"/>
      <c r="DE158" s="81"/>
      <c r="DF158" s="81"/>
      <c r="DG158" s="81"/>
      <c r="DH158" s="81"/>
      <c r="DI158" s="81"/>
      <c r="DJ158" s="81"/>
      <c r="DK158" s="81"/>
      <c r="DL158" s="81"/>
      <c r="DM158" s="81"/>
      <c r="DN158" s="81"/>
      <c r="DO158" s="81"/>
      <c r="DP158" s="81"/>
      <c r="DQ158" s="81"/>
      <c r="DR158" s="81"/>
      <c r="DS158" s="81"/>
      <c r="DT158" s="81"/>
      <c r="DU158" s="81"/>
      <c r="DV158" s="81"/>
      <c r="DW158" s="81"/>
      <c r="DX158" s="81"/>
      <c r="DY158" s="81"/>
      <c r="DZ158" s="81"/>
      <c r="EA158" s="81"/>
      <c r="EB158" s="81"/>
      <c r="EC158" s="81"/>
      <c r="ED158" s="81"/>
      <c r="EE158" s="81"/>
      <c r="EF158" s="81"/>
      <c r="EG158" s="81"/>
      <c r="EH158" s="81"/>
      <c r="EI158" s="81"/>
    </row>
    <row r="159" spans="1:139" s="82" customFormat="1" ht="34.5" customHeight="1" x14ac:dyDescent="0.2">
      <c r="A159" s="94">
        <f t="shared" si="18"/>
        <v>148</v>
      </c>
      <c r="B159" s="96" t="s">
        <v>302</v>
      </c>
      <c r="C159" s="98" t="s">
        <v>303</v>
      </c>
      <c r="D159" s="99" t="s">
        <v>545</v>
      </c>
      <c r="E159" s="94" t="s">
        <v>328</v>
      </c>
      <c r="F159" s="94" t="s">
        <v>440</v>
      </c>
      <c r="G159" s="94" t="s">
        <v>45</v>
      </c>
      <c r="H159" s="99">
        <v>8</v>
      </c>
      <c r="I159" s="73"/>
      <c r="J159" s="73"/>
      <c r="K159" s="73"/>
      <c r="L159" s="73"/>
      <c r="M159" s="73"/>
      <c r="N159" s="73"/>
      <c r="O159" s="74"/>
      <c r="P159" s="75"/>
      <c r="Q159" s="77"/>
      <c r="R159" s="77"/>
      <c r="S159" s="103"/>
      <c r="T159" s="78"/>
      <c r="U159" s="79">
        <f t="shared" si="15"/>
        <v>0</v>
      </c>
      <c r="V159" s="77"/>
      <c r="W159" s="79">
        <f t="shared" si="16"/>
        <v>0</v>
      </c>
      <c r="X159" s="79">
        <f t="shared" si="17"/>
        <v>0</v>
      </c>
      <c r="Y159" s="75"/>
      <c r="Z159" s="80"/>
      <c r="AA159" s="80"/>
      <c r="AB159" s="80"/>
      <c r="AC159" s="76"/>
      <c r="AD159" s="73"/>
      <c r="AE159" s="75"/>
      <c r="AF159" s="73"/>
      <c r="AG159" s="73"/>
      <c r="AH159" s="73"/>
      <c r="AI159" s="73"/>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c r="BI159" s="81"/>
      <c r="BJ159" s="81"/>
      <c r="BK159" s="81"/>
      <c r="BL159" s="81"/>
      <c r="BM159" s="81"/>
      <c r="BN159" s="81"/>
      <c r="BO159" s="81"/>
      <c r="BP159" s="81"/>
      <c r="BQ159" s="81"/>
      <c r="BR159" s="81"/>
      <c r="BS159" s="81"/>
      <c r="BT159" s="81"/>
      <c r="BU159" s="81"/>
      <c r="BV159" s="81"/>
      <c r="BW159" s="81"/>
      <c r="BX159" s="81"/>
      <c r="BY159" s="81"/>
      <c r="BZ159" s="81"/>
      <c r="CA159" s="81"/>
      <c r="CB159" s="81"/>
      <c r="CC159" s="81"/>
      <c r="CD159" s="81"/>
      <c r="CE159" s="81"/>
      <c r="CF159" s="81"/>
      <c r="CG159" s="81"/>
      <c r="CH159" s="81"/>
      <c r="CI159" s="81"/>
      <c r="CJ159" s="81"/>
      <c r="CK159" s="81"/>
      <c r="CL159" s="81"/>
      <c r="CM159" s="81"/>
      <c r="CN159" s="81"/>
      <c r="CO159" s="81"/>
      <c r="CP159" s="81"/>
      <c r="CQ159" s="81"/>
      <c r="CR159" s="81"/>
      <c r="CS159" s="81"/>
      <c r="CT159" s="81"/>
      <c r="CU159" s="81"/>
      <c r="CV159" s="81"/>
      <c r="CW159" s="81"/>
      <c r="CX159" s="81"/>
      <c r="CY159" s="81"/>
      <c r="CZ159" s="81"/>
      <c r="DA159" s="81"/>
      <c r="DB159" s="81"/>
      <c r="DC159" s="81"/>
      <c r="DD159" s="81"/>
      <c r="DE159" s="81"/>
      <c r="DF159" s="81"/>
      <c r="DG159" s="81"/>
      <c r="DH159" s="81"/>
      <c r="DI159" s="81"/>
      <c r="DJ159" s="81"/>
      <c r="DK159" s="81"/>
      <c r="DL159" s="81"/>
      <c r="DM159" s="81"/>
      <c r="DN159" s="81"/>
      <c r="DO159" s="81"/>
      <c r="DP159" s="81"/>
      <c r="DQ159" s="81"/>
      <c r="DR159" s="81"/>
      <c r="DS159" s="81"/>
      <c r="DT159" s="81"/>
      <c r="DU159" s="81"/>
      <c r="DV159" s="81"/>
      <c r="DW159" s="81"/>
      <c r="DX159" s="81"/>
      <c r="DY159" s="81"/>
      <c r="DZ159" s="81"/>
      <c r="EA159" s="81"/>
      <c r="EB159" s="81"/>
      <c r="EC159" s="81"/>
      <c r="ED159" s="81"/>
      <c r="EE159" s="81"/>
      <c r="EF159" s="81"/>
      <c r="EG159" s="81"/>
      <c r="EH159" s="81"/>
      <c r="EI159" s="81"/>
    </row>
    <row r="160" spans="1:139" s="82" customFormat="1" ht="34.5" customHeight="1" x14ac:dyDescent="0.2">
      <c r="A160" s="94">
        <f t="shared" si="18"/>
        <v>149</v>
      </c>
      <c r="B160" s="96" t="s">
        <v>304</v>
      </c>
      <c r="C160" s="98" t="s">
        <v>305</v>
      </c>
      <c r="D160" s="99" t="s">
        <v>545</v>
      </c>
      <c r="E160" s="94" t="s">
        <v>328</v>
      </c>
      <c r="F160" s="94" t="s">
        <v>440</v>
      </c>
      <c r="G160" s="94" t="s">
        <v>45</v>
      </c>
      <c r="H160" s="99">
        <v>8</v>
      </c>
      <c r="I160" s="73"/>
      <c r="J160" s="73"/>
      <c r="K160" s="73"/>
      <c r="L160" s="73"/>
      <c r="M160" s="73"/>
      <c r="N160" s="73"/>
      <c r="O160" s="74"/>
      <c r="P160" s="75"/>
      <c r="Q160" s="77"/>
      <c r="R160" s="77"/>
      <c r="S160" s="103"/>
      <c r="T160" s="78"/>
      <c r="U160" s="79">
        <f t="shared" si="15"/>
        <v>0</v>
      </c>
      <c r="V160" s="77"/>
      <c r="W160" s="79">
        <f t="shared" si="16"/>
        <v>0</v>
      </c>
      <c r="X160" s="79">
        <f t="shared" si="17"/>
        <v>0</v>
      </c>
      <c r="Y160" s="75"/>
      <c r="Z160" s="80"/>
      <c r="AA160" s="80"/>
      <c r="AB160" s="80"/>
      <c r="AC160" s="76"/>
      <c r="AD160" s="73"/>
      <c r="AE160" s="75"/>
      <c r="AF160" s="73"/>
      <c r="AG160" s="73"/>
      <c r="AH160" s="73"/>
      <c r="AI160" s="73"/>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c r="BI160" s="81"/>
      <c r="BJ160" s="81"/>
      <c r="BK160" s="81"/>
      <c r="BL160" s="81"/>
      <c r="BM160" s="81"/>
      <c r="BN160" s="81"/>
      <c r="BO160" s="81"/>
      <c r="BP160" s="81"/>
      <c r="BQ160" s="81"/>
      <c r="BR160" s="81"/>
      <c r="BS160" s="81"/>
      <c r="BT160" s="81"/>
      <c r="BU160" s="81"/>
      <c r="BV160" s="81"/>
      <c r="BW160" s="81"/>
      <c r="BX160" s="81"/>
      <c r="BY160" s="81"/>
      <c r="BZ160" s="81"/>
      <c r="CA160" s="81"/>
      <c r="CB160" s="81"/>
      <c r="CC160" s="81"/>
      <c r="CD160" s="81"/>
      <c r="CE160" s="81"/>
      <c r="CF160" s="81"/>
      <c r="CG160" s="81"/>
      <c r="CH160" s="81"/>
      <c r="CI160" s="81"/>
      <c r="CJ160" s="81"/>
      <c r="CK160" s="81"/>
      <c r="CL160" s="81"/>
      <c r="CM160" s="81"/>
      <c r="CN160" s="81"/>
      <c r="CO160" s="81"/>
      <c r="CP160" s="81"/>
      <c r="CQ160" s="81"/>
      <c r="CR160" s="81"/>
      <c r="CS160" s="81"/>
      <c r="CT160" s="81"/>
      <c r="CU160" s="81"/>
      <c r="CV160" s="81"/>
      <c r="CW160" s="81"/>
      <c r="CX160" s="81"/>
      <c r="CY160" s="81"/>
      <c r="CZ160" s="81"/>
      <c r="DA160" s="81"/>
      <c r="DB160" s="81"/>
      <c r="DC160" s="81"/>
      <c r="DD160" s="81"/>
      <c r="DE160" s="81"/>
      <c r="DF160" s="81"/>
      <c r="DG160" s="81"/>
      <c r="DH160" s="81"/>
      <c r="DI160" s="81"/>
      <c r="DJ160" s="81"/>
      <c r="DK160" s="81"/>
      <c r="DL160" s="81"/>
      <c r="DM160" s="81"/>
      <c r="DN160" s="81"/>
      <c r="DO160" s="81"/>
      <c r="DP160" s="81"/>
      <c r="DQ160" s="81"/>
      <c r="DR160" s="81"/>
      <c r="DS160" s="81"/>
      <c r="DT160" s="81"/>
      <c r="DU160" s="81"/>
      <c r="DV160" s="81"/>
      <c r="DW160" s="81"/>
      <c r="DX160" s="81"/>
      <c r="DY160" s="81"/>
      <c r="DZ160" s="81"/>
      <c r="EA160" s="81"/>
      <c r="EB160" s="81"/>
      <c r="EC160" s="81"/>
      <c r="ED160" s="81"/>
      <c r="EE160" s="81"/>
      <c r="EF160" s="81"/>
      <c r="EG160" s="81"/>
      <c r="EH160" s="81"/>
      <c r="EI160" s="81"/>
    </row>
    <row r="161" spans="1:139" s="82" customFormat="1" ht="34.5" customHeight="1" x14ac:dyDescent="0.2">
      <c r="A161" s="94">
        <f t="shared" si="18"/>
        <v>150</v>
      </c>
      <c r="B161" s="96" t="s">
        <v>306</v>
      </c>
      <c r="C161" s="98" t="s">
        <v>307</v>
      </c>
      <c r="D161" s="97" t="s">
        <v>379</v>
      </c>
      <c r="E161" s="94" t="s">
        <v>328</v>
      </c>
      <c r="F161" s="94" t="s">
        <v>440</v>
      </c>
      <c r="G161" s="94" t="s">
        <v>45</v>
      </c>
      <c r="H161" s="97">
        <v>3</v>
      </c>
      <c r="I161" s="73"/>
      <c r="J161" s="73"/>
      <c r="K161" s="73"/>
      <c r="L161" s="73"/>
      <c r="M161" s="73"/>
      <c r="N161" s="73"/>
      <c r="O161" s="74"/>
      <c r="P161" s="75"/>
      <c r="Q161" s="77"/>
      <c r="R161" s="77"/>
      <c r="S161" s="103"/>
      <c r="T161" s="78"/>
      <c r="U161" s="79">
        <f t="shared" si="15"/>
        <v>0</v>
      </c>
      <c r="V161" s="77"/>
      <c r="W161" s="79">
        <f t="shared" si="16"/>
        <v>0</v>
      </c>
      <c r="X161" s="79">
        <f t="shared" si="17"/>
        <v>0</v>
      </c>
      <c r="Y161" s="75"/>
      <c r="Z161" s="80"/>
      <c r="AA161" s="80"/>
      <c r="AB161" s="80"/>
      <c r="AC161" s="76"/>
      <c r="AD161" s="73"/>
      <c r="AE161" s="75"/>
      <c r="AF161" s="73"/>
      <c r="AG161" s="73"/>
      <c r="AH161" s="73"/>
      <c r="AI161" s="73"/>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c r="BI161" s="81"/>
      <c r="BJ161" s="81"/>
      <c r="BK161" s="81"/>
      <c r="BL161" s="81"/>
      <c r="BM161" s="81"/>
      <c r="BN161" s="81"/>
      <c r="BO161" s="81"/>
      <c r="BP161" s="81"/>
      <c r="BQ161" s="81"/>
      <c r="BR161" s="81"/>
      <c r="BS161" s="81"/>
      <c r="BT161" s="81"/>
      <c r="BU161" s="81"/>
      <c r="BV161" s="81"/>
      <c r="BW161" s="81"/>
      <c r="BX161" s="81"/>
      <c r="BY161" s="81"/>
      <c r="BZ161" s="81"/>
      <c r="CA161" s="81"/>
      <c r="CB161" s="81"/>
      <c r="CC161" s="81"/>
      <c r="CD161" s="81"/>
      <c r="CE161" s="81"/>
      <c r="CF161" s="81"/>
      <c r="CG161" s="81"/>
      <c r="CH161" s="81"/>
      <c r="CI161" s="81"/>
      <c r="CJ161" s="81"/>
      <c r="CK161" s="81"/>
      <c r="CL161" s="81"/>
      <c r="CM161" s="81"/>
      <c r="CN161" s="81"/>
      <c r="CO161" s="81"/>
      <c r="CP161" s="81"/>
      <c r="CQ161" s="81"/>
      <c r="CR161" s="81"/>
      <c r="CS161" s="81"/>
      <c r="CT161" s="81"/>
      <c r="CU161" s="81"/>
      <c r="CV161" s="81"/>
      <c r="CW161" s="81"/>
      <c r="CX161" s="81"/>
      <c r="CY161" s="81"/>
      <c r="CZ161" s="81"/>
      <c r="DA161" s="81"/>
      <c r="DB161" s="81"/>
      <c r="DC161" s="81"/>
      <c r="DD161" s="81"/>
      <c r="DE161" s="81"/>
      <c r="DF161" s="81"/>
      <c r="DG161" s="81"/>
      <c r="DH161" s="81"/>
      <c r="DI161" s="81"/>
      <c r="DJ161" s="81"/>
      <c r="DK161" s="81"/>
      <c r="DL161" s="81"/>
      <c r="DM161" s="81"/>
      <c r="DN161" s="81"/>
      <c r="DO161" s="81"/>
      <c r="DP161" s="81"/>
      <c r="DQ161" s="81"/>
      <c r="DR161" s="81"/>
      <c r="DS161" s="81"/>
      <c r="DT161" s="81"/>
      <c r="DU161" s="81"/>
      <c r="DV161" s="81"/>
      <c r="DW161" s="81"/>
      <c r="DX161" s="81"/>
      <c r="DY161" s="81"/>
      <c r="DZ161" s="81"/>
      <c r="EA161" s="81"/>
      <c r="EB161" s="81"/>
      <c r="EC161" s="81"/>
      <c r="ED161" s="81"/>
      <c r="EE161" s="81"/>
      <c r="EF161" s="81"/>
      <c r="EG161" s="81"/>
      <c r="EH161" s="81"/>
      <c r="EI161" s="81"/>
    </row>
    <row r="162" spans="1:139" s="82" customFormat="1" ht="34.5" customHeight="1" x14ac:dyDescent="0.2">
      <c r="A162" s="94">
        <f t="shared" si="18"/>
        <v>151</v>
      </c>
      <c r="B162" s="96" t="s">
        <v>308</v>
      </c>
      <c r="C162" s="98" t="s">
        <v>309</v>
      </c>
      <c r="D162" s="97" t="s">
        <v>548</v>
      </c>
      <c r="E162" s="94" t="s">
        <v>328</v>
      </c>
      <c r="F162" s="94" t="s">
        <v>440</v>
      </c>
      <c r="G162" s="94" t="s">
        <v>45</v>
      </c>
      <c r="H162" s="97">
        <v>1</v>
      </c>
      <c r="I162" s="73"/>
      <c r="J162" s="73"/>
      <c r="K162" s="73"/>
      <c r="L162" s="73"/>
      <c r="M162" s="73"/>
      <c r="N162" s="73"/>
      <c r="O162" s="74"/>
      <c r="P162" s="75"/>
      <c r="Q162" s="77"/>
      <c r="R162" s="77"/>
      <c r="S162" s="103"/>
      <c r="T162" s="78"/>
      <c r="U162" s="79">
        <f t="shared" si="15"/>
        <v>0</v>
      </c>
      <c r="V162" s="77"/>
      <c r="W162" s="79">
        <f t="shared" si="16"/>
        <v>0</v>
      </c>
      <c r="X162" s="79">
        <f t="shared" si="17"/>
        <v>0</v>
      </c>
      <c r="Y162" s="75"/>
      <c r="Z162" s="80"/>
      <c r="AA162" s="80"/>
      <c r="AB162" s="80"/>
      <c r="AC162" s="76"/>
      <c r="AD162" s="73"/>
      <c r="AE162" s="75"/>
      <c r="AF162" s="73"/>
      <c r="AG162" s="73"/>
      <c r="AH162" s="73"/>
      <c r="AI162" s="73"/>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c r="BI162" s="81"/>
      <c r="BJ162" s="81"/>
      <c r="BK162" s="81"/>
      <c r="BL162" s="81"/>
      <c r="BM162" s="81"/>
      <c r="BN162" s="81"/>
      <c r="BO162" s="81"/>
      <c r="BP162" s="81"/>
      <c r="BQ162" s="81"/>
      <c r="BR162" s="81"/>
      <c r="BS162" s="81"/>
      <c r="BT162" s="81"/>
      <c r="BU162" s="81"/>
      <c r="BV162" s="81"/>
      <c r="BW162" s="81"/>
      <c r="BX162" s="81"/>
      <c r="BY162" s="81"/>
      <c r="BZ162" s="81"/>
      <c r="CA162" s="81"/>
      <c r="CB162" s="81"/>
      <c r="CC162" s="81"/>
      <c r="CD162" s="81"/>
      <c r="CE162" s="81"/>
      <c r="CF162" s="81"/>
      <c r="CG162" s="81"/>
      <c r="CH162" s="81"/>
      <c r="CI162" s="81"/>
      <c r="CJ162" s="81"/>
      <c r="CK162" s="81"/>
      <c r="CL162" s="81"/>
      <c r="CM162" s="81"/>
      <c r="CN162" s="81"/>
      <c r="CO162" s="81"/>
      <c r="CP162" s="81"/>
      <c r="CQ162" s="81"/>
      <c r="CR162" s="81"/>
      <c r="CS162" s="81"/>
      <c r="CT162" s="81"/>
      <c r="CU162" s="81"/>
      <c r="CV162" s="81"/>
      <c r="CW162" s="81"/>
      <c r="CX162" s="81"/>
      <c r="CY162" s="81"/>
      <c r="CZ162" s="81"/>
      <c r="DA162" s="81"/>
      <c r="DB162" s="81"/>
      <c r="DC162" s="81"/>
      <c r="DD162" s="81"/>
      <c r="DE162" s="81"/>
      <c r="DF162" s="81"/>
      <c r="DG162" s="81"/>
      <c r="DH162" s="81"/>
      <c r="DI162" s="81"/>
      <c r="DJ162" s="81"/>
      <c r="DK162" s="81"/>
      <c r="DL162" s="81"/>
      <c r="DM162" s="81"/>
      <c r="DN162" s="81"/>
      <c r="DO162" s="81"/>
      <c r="DP162" s="81"/>
      <c r="DQ162" s="81"/>
      <c r="DR162" s="81"/>
      <c r="DS162" s="81"/>
      <c r="DT162" s="81"/>
      <c r="DU162" s="81"/>
      <c r="DV162" s="81"/>
      <c r="DW162" s="81"/>
      <c r="DX162" s="81"/>
      <c r="DY162" s="81"/>
      <c r="DZ162" s="81"/>
      <c r="EA162" s="81"/>
      <c r="EB162" s="81"/>
      <c r="EC162" s="81"/>
      <c r="ED162" s="81"/>
      <c r="EE162" s="81"/>
      <c r="EF162" s="81"/>
      <c r="EG162" s="81"/>
      <c r="EH162" s="81"/>
      <c r="EI162" s="81"/>
    </row>
    <row r="163" spans="1:139" s="82" customFormat="1" ht="34.5" customHeight="1" x14ac:dyDescent="0.2">
      <c r="A163" s="94">
        <f t="shared" si="18"/>
        <v>152</v>
      </c>
      <c r="B163" s="96" t="s">
        <v>311</v>
      </c>
      <c r="C163" s="98" t="s">
        <v>312</v>
      </c>
      <c r="D163" s="97" t="s">
        <v>549</v>
      </c>
      <c r="E163" s="94" t="s">
        <v>328</v>
      </c>
      <c r="F163" s="94" t="s">
        <v>440</v>
      </c>
      <c r="G163" s="94" t="s">
        <v>45</v>
      </c>
      <c r="H163" s="97">
        <v>3</v>
      </c>
      <c r="I163" s="73"/>
      <c r="J163" s="73"/>
      <c r="K163" s="73"/>
      <c r="L163" s="73"/>
      <c r="M163" s="73"/>
      <c r="N163" s="73"/>
      <c r="O163" s="74"/>
      <c r="P163" s="75"/>
      <c r="Q163" s="77"/>
      <c r="R163" s="77"/>
      <c r="S163" s="103"/>
      <c r="T163" s="78"/>
      <c r="U163" s="79">
        <f t="shared" si="15"/>
        <v>0</v>
      </c>
      <c r="V163" s="77"/>
      <c r="W163" s="79">
        <f t="shared" si="16"/>
        <v>0</v>
      </c>
      <c r="X163" s="79">
        <f t="shared" si="17"/>
        <v>0</v>
      </c>
      <c r="Y163" s="75"/>
      <c r="Z163" s="80"/>
      <c r="AA163" s="80"/>
      <c r="AB163" s="80"/>
      <c r="AC163" s="76"/>
      <c r="AD163" s="73"/>
      <c r="AE163" s="75"/>
      <c r="AF163" s="73"/>
      <c r="AG163" s="73"/>
      <c r="AH163" s="73"/>
      <c r="AI163" s="73"/>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c r="BI163" s="81"/>
      <c r="BJ163" s="81"/>
      <c r="BK163" s="81"/>
      <c r="BL163" s="81"/>
      <c r="BM163" s="81"/>
      <c r="BN163" s="81"/>
      <c r="BO163" s="81"/>
      <c r="BP163" s="81"/>
      <c r="BQ163" s="81"/>
      <c r="BR163" s="81"/>
      <c r="BS163" s="81"/>
      <c r="BT163" s="81"/>
      <c r="BU163" s="81"/>
      <c r="BV163" s="81"/>
      <c r="BW163" s="81"/>
      <c r="BX163" s="81"/>
      <c r="BY163" s="81"/>
      <c r="BZ163" s="81"/>
      <c r="CA163" s="81"/>
      <c r="CB163" s="81"/>
      <c r="CC163" s="81"/>
      <c r="CD163" s="81"/>
      <c r="CE163" s="81"/>
      <c r="CF163" s="81"/>
      <c r="CG163" s="81"/>
      <c r="CH163" s="81"/>
      <c r="CI163" s="81"/>
      <c r="CJ163" s="81"/>
      <c r="CK163" s="81"/>
      <c r="CL163" s="81"/>
      <c r="CM163" s="81"/>
      <c r="CN163" s="81"/>
      <c r="CO163" s="81"/>
      <c r="CP163" s="81"/>
      <c r="CQ163" s="81"/>
      <c r="CR163" s="81"/>
      <c r="CS163" s="81"/>
      <c r="CT163" s="81"/>
      <c r="CU163" s="81"/>
      <c r="CV163" s="81"/>
      <c r="CW163" s="81"/>
      <c r="CX163" s="81"/>
      <c r="CY163" s="81"/>
      <c r="CZ163" s="81"/>
      <c r="DA163" s="81"/>
      <c r="DB163" s="81"/>
      <c r="DC163" s="81"/>
      <c r="DD163" s="81"/>
      <c r="DE163" s="81"/>
      <c r="DF163" s="81"/>
      <c r="DG163" s="81"/>
      <c r="DH163" s="81"/>
      <c r="DI163" s="81"/>
      <c r="DJ163" s="81"/>
      <c r="DK163" s="81"/>
      <c r="DL163" s="81"/>
      <c r="DM163" s="81"/>
      <c r="DN163" s="81"/>
      <c r="DO163" s="81"/>
      <c r="DP163" s="81"/>
      <c r="DQ163" s="81"/>
      <c r="DR163" s="81"/>
      <c r="DS163" s="81"/>
      <c r="DT163" s="81"/>
      <c r="DU163" s="81"/>
      <c r="DV163" s="81"/>
      <c r="DW163" s="81"/>
      <c r="DX163" s="81"/>
      <c r="DY163" s="81"/>
      <c r="DZ163" s="81"/>
      <c r="EA163" s="81"/>
      <c r="EB163" s="81"/>
      <c r="EC163" s="81"/>
      <c r="ED163" s="81"/>
      <c r="EE163" s="81"/>
      <c r="EF163" s="81"/>
      <c r="EG163" s="81"/>
      <c r="EH163" s="81"/>
      <c r="EI163" s="81"/>
    </row>
    <row r="164" spans="1:139" s="82" customFormat="1" ht="34.5" customHeight="1" x14ac:dyDescent="0.2">
      <c r="A164" s="94">
        <f t="shared" si="18"/>
        <v>153</v>
      </c>
      <c r="B164" s="96" t="s">
        <v>313</v>
      </c>
      <c r="C164" s="98" t="s">
        <v>314</v>
      </c>
      <c r="D164" s="97" t="s">
        <v>185</v>
      </c>
      <c r="E164" s="94" t="s">
        <v>328</v>
      </c>
      <c r="F164" s="94" t="s">
        <v>440</v>
      </c>
      <c r="G164" s="94" t="s">
        <v>45</v>
      </c>
      <c r="H164" s="97">
        <v>6</v>
      </c>
      <c r="I164" s="73"/>
      <c r="J164" s="73"/>
      <c r="K164" s="73"/>
      <c r="L164" s="73"/>
      <c r="M164" s="73"/>
      <c r="N164" s="73"/>
      <c r="O164" s="74"/>
      <c r="P164" s="75"/>
      <c r="Q164" s="77"/>
      <c r="R164" s="77"/>
      <c r="S164" s="103"/>
      <c r="T164" s="78"/>
      <c r="U164" s="79">
        <f t="shared" si="15"/>
        <v>0</v>
      </c>
      <c r="V164" s="77"/>
      <c r="W164" s="79">
        <f t="shared" si="16"/>
        <v>0</v>
      </c>
      <c r="X164" s="79">
        <f t="shared" si="17"/>
        <v>0</v>
      </c>
      <c r="Y164" s="75"/>
      <c r="Z164" s="80"/>
      <c r="AA164" s="80"/>
      <c r="AB164" s="80"/>
      <c r="AC164" s="76"/>
      <c r="AD164" s="73"/>
      <c r="AE164" s="75"/>
      <c r="AF164" s="73"/>
      <c r="AG164" s="73"/>
      <c r="AH164" s="73"/>
      <c r="AI164" s="73"/>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c r="BI164" s="81"/>
      <c r="BJ164" s="81"/>
      <c r="BK164" s="81"/>
      <c r="BL164" s="81"/>
      <c r="BM164" s="81"/>
      <c r="BN164" s="81"/>
      <c r="BO164" s="81"/>
      <c r="BP164" s="81"/>
      <c r="BQ164" s="81"/>
      <c r="BR164" s="81"/>
      <c r="BS164" s="81"/>
      <c r="BT164" s="81"/>
      <c r="BU164" s="81"/>
      <c r="BV164" s="81"/>
      <c r="BW164" s="81"/>
      <c r="BX164" s="81"/>
      <c r="BY164" s="81"/>
      <c r="BZ164" s="81"/>
      <c r="CA164" s="81"/>
      <c r="CB164" s="81"/>
      <c r="CC164" s="81"/>
      <c r="CD164" s="81"/>
      <c r="CE164" s="81"/>
      <c r="CF164" s="81"/>
      <c r="CG164" s="81"/>
      <c r="CH164" s="81"/>
      <c r="CI164" s="81"/>
      <c r="CJ164" s="81"/>
      <c r="CK164" s="81"/>
      <c r="CL164" s="81"/>
      <c r="CM164" s="81"/>
      <c r="CN164" s="81"/>
      <c r="CO164" s="81"/>
      <c r="CP164" s="81"/>
      <c r="CQ164" s="81"/>
      <c r="CR164" s="81"/>
      <c r="CS164" s="81"/>
      <c r="CT164" s="81"/>
      <c r="CU164" s="81"/>
      <c r="CV164" s="81"/>
      <c r="CW164" s="81"/>
      <c r="CX164" s="81"/>
      <c r="CY164" s="81"/>
      <c r="CZ164" s="81"/>
      <c r="DA164" s="81"/>
      <c r="DB164" s="81"/>
      <c r="DC164" s="81"/>
      <c r="DD164" s="81"/>
      <c r="DE164" s="81"/>
      <c r="DF164" s="81"/>
      <c r="DG164" s="81"/>
      <c r="DH164" s="81"/>
      <c r="DI164" s="81"/>
      <c r="DJ164" s="81"/>
      <c r="DK164" s="81"/>
      <c r="DL164" s="81"/>
      <c r="DM164" s="81"/>
      <c r="DN164" s="81"/>
      <c r="DO164" s="81"/>
      <c r="DP164" s="81"/>
      <c r="DQ164" s="81"/>
      <c r="DR164" s="81"/>
      <c r="DS164" s="81"/>
      <c r="DT164" s="81"/>
      <c r="DU164" s="81"/>
      <c r="DV164" s="81"/>
      <c r="DW164" s="81"/>
      <c r="DX164" s="81"/>
      <c r="DY164" s="81"/>
      <c r="DZ164" s="81"/>
      <c r="EA164" s="81"/>
      <c r="EB164" s="81"/>
      <c r="EC164" s="81"/>
      <c r="ED164" s="81"/>
      <c r="EE164" s="81"/>
      <c r="EF164" s="81"/>
      <c r="EG164" s="81"/>
      <c r="EH164" s="81"/>
      <c r="EI164" s="81"/>
    </row>
    <row r="165" spans="1:139" s="82" customFormat="1" ht="34.5" customHeight="1" x14ac:dyDescent="0.2">
      <c r="A165" s="94">
        <f t="shared" si="18"/>
        <v>154</v>
      </c>
      <c r="B165" s="96" t="s">
        <v>316</v>
      </c>
      <c r="C165" s="98" t="s">
        <v>317</v>
      </c>
      <c r="D165" s="97" t="s">
        <v>216</v>
      </c>
      <c r="E165" s="94" t="s">
        <v>328</v>
      </c>
      <c r="F165" s="94" t="s">
        <v>440</v>
      </c>
      <c r="G165" s="94" t="s">
        <v>45</v>
      </c>
      <c r="H165" s="97">
        <v>2</v>
      </c>
      <c r="I165" s="73"/>
      <c r="J165" s="73"/>
      <c r="K165" s="73"/>
      <c r="L165" s="73"/>
      <c r="M165" s="73"/>
      <c r="N165" s="73"/>
      <c r="O165" s="74"/>
      <c r="P165" s="75"/>
      <c r="Q165" s="77"/>
      <c r="R165" s="77"/>
      <c r="S165" s="103"/>
      <c r="T165" s="78"/>
      <c r="U165" s="79">
        <f t="shared" si="15"/>
        <v>0</v>
      </c>
      <c r="V165" s="77"/>
      <c r="W165" s="79">
        <f t="shared" si="16"/>
        <v>0</v>
      </c>
      <c r="X165" s="79">
        <f t="shared" si="17"/>
        <v>0</v>
      </c>
      <c r="Y165" s="75"/>
      <c r="Z165" s="80"/>
      <c r="AA165" s="80"/>
      <c r="AB165" s="80"/>
      <c r="AC165" s="76"/>
      <c r="AD165" s="73"/>
      <c r="AE165" s="75"/>
      <c r="AF165" s="73"/>
      <c r="AG165" s="73"/>
      <c r="AH165" s="73"/>
      <c r="AI165" s="73"/>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c r="BI165" s="81"/>
      <c r="BJ165" s="81"/>
      <c r="BK165" s="81"/>
      <c r="BL165" s="81"/>
      <c r="BM165" s="81"/>
      <c r="BN165" s="81"/>
      <c r="BO165" s="81"/>
      <c r="BP165" s="81"/>
      <c r="BQ165" s="81"/>
      <c r="BR165" s="81"/>
      <c r="BS165" s="81"/>
      <c r="BT165" s="81"/>
      <c r="BU165" s="81"/>
      <c r="BV165" s="81"/>
      <c r="BW165" s="81"/>
      <c r="BX165" s="81"/>
      <c r="BY165" s="81"/>
      <c r="BZ165" s="81"/>
      <c r="CA165" s="81"/>
      <c r="CB165" s="81"/>
      <c r="CC165" s="81"/>
      <c r="CD165" s="81"/>
      <c r="CE165" s="81"/>
      <c r="CF165" s="81"/>
      <c r="CG165" s="81"/>
      <c r="CH165" s="81"/>
      <c r="CI165" s="81"/>
      <c r="CJ165" s="81"/>
      <c r="CK165" s="81"/>
      <c r="CL165" s="81"/>
      <c r="CM165" s="81"/>
      <c r="CN165" s="81"/>
      <c r="CO165" s="81"/>
      <c r="CP165" s="81"/>
      <c r="CQ165" s="81"/>
      <c r="CR165" s="81"/>
      <c r="CS165" s="81"/>
      <c r="CT165" s="81"/>
      <c r="CU165" s="81"/>
      <c r="CV165" s="81"/>
      <c r="CW165" s="81"/>
      <c r="CX165" s="81"/>
      <c r="CY165" s="81"/>
      <c r="CZ165" s="81"/>
      <c r="DA165" s="81"/>
      <c r="DB165" s="81"/>
      <c r="DC165" s="81"/>
      <c r="DD165" s="81"/>
      <c r="DE165" s="81"/>
      <c r="DF165" s="81"/>
      <c r="DG165" s="81"/>
      <c r="DH165" s="81"/>
      <c r="DI165" s="81"/>
      <c r="DJ165" s="81"/>
      <c r="DK165" s="81"/>
      <c r="DL165" s="81"/>
      <c r="DM165" s="81"/>
      <c r="DN165" s="81"/>
      <c r="DO165" s="81"/>
      <c r="DP165" s="81"/>
      <c r="DQ165" s="81"/>
      <c r="DR165" s="81"/>
      <c r="DS165" s="81"/>
      <c r="DT165" s="81"/>
      <c r="DU165" s="81"/>
      <c r="DV165" s="81"/>
      <c r="DW165" s="81"/>
      <c r="DX165" s="81"/>
      <c r="DY165" s="81"/>
      <c r="DZ165" s="81"/>
      <c r="EA165" s="81"/>
      <c r="EB165" s="81"/>
      <c r="EC165" s="81"/>
      <c r="ED165" s="81"/>
      <c r="EE165" s="81"/>
      <c r="EF165" s="81"/>
      <c r="EG165" s="81"/>
      <c r="EH165" s="81"/>
      <c r="EI165" s="81"/>
    </row>
    <row r="166" spans="1:139" s="82" customFormat="1" ht="34.5" customHeight="1" x14ac:dyDescent="0.2">
      <c r="A166" s="94">
        <f t="shared" si="18"/>
        <v>155</v>
      </c>
      <c r="B166" s="96" t="s">
        <v>319</v>
      </c>
      <c r="C166" s="98" t="s">
        <v>320</v>
      </c>
      <c r="D166" s="97" t="s">
        <v>321</v>
      </c>
      <c r="E166" s="94" t="s">
        <v>328</v>
      </c>
      <c r="F166" s="94" t="s">
        <v>440</v>
      </c>
      <c r="G166" s="94" t="s">
        <v>45</v>
      </c>
      <c r="H166" s="97">
        <v>4</v>
      </c>
      <c r="I166" s="73"/>
      <c r="J166" s="73"/>
      <c r="K166" s="73"/>
      <c r="L166" s="73"/>
      <c r="M166" s="73"/>
      <c r="N166" s="73"/>
      <c r="O166" s="74"/>
      <c r="P166" s="75"/>
      <c r="Q166" s="77"/>
      <c r="R166" s="77"/>
      <c r="S166" s="103"/>
      <c r="T166" s="78"/>
      <c r="U166" s="79">
        <f t="shared" si="15"/>
        <v>0</v>
      </c>
      <c r="V166" s="77"/>
      <c r="W166" s="79">
        <f t="shared" si="16"/>
        <v>0</v>
      </c>
      <c r="X166" s="79">
        <f t="shared" si="17"/>
        <v>0</v>
      </c>
      <c r="Y166" s="75"/>
      <c r="Z166" s="80"/>
      <c r="AA166" s="80"/>
      <c r="AB166" s="80"/>
      <c r="AC166" s="76"/>
      <c r="AD166" s="73"/>
      <c r="AE166" s="75"/>
      <c r="AF166" s="73"/>
      <c r="AG166" s="73"/>
      <c r="AH166" s="73"/>
      <c r="AI166" s="73"/>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c r="BI166" s="81"/>
      <c r="BJ166" s="81"/>
      <c r="BK166" s="81"/>
      <c r="BL166" s="81"/>
      <c r="BM166" s="81"/>
      <c r="BN166" s="81"/>
      <c r="BO166" s="81"/>
      <c r="BP166" s="81"/>
      <c r="BQ166" s="81"/>
      <c r="BR166" s="81"/>
      <c r="BS166" s="81"/>
      <c r="BT166" s="81"/>
      <c r="BU166" s="81"/>
      <c r="BV166" s="81"/>
      <c r="BW166" s="81"/>
      <c r="BX166" s="81"/>
      <c r="BY166" s="81"/>
      <c r="BZ166" s="81"/>
      <c r="CA166" s="81"/>
      <c r="CB166" s="81"/>
      <c r="CC166" s="81"/>
      <c r="CD166" s="81"/>
      <c r="CE166" s="81"/>
      <c r="CF166" s="81"/>
      <c r="CG166" s="81"/>
      <c r="CH166" s="81"/>
      <c r="CI166" s="81"/>
      <c r="CJ166" s="81"/>
      <c r="CK166" s="81"/>
      <c r="CL166" s="81"/>
      <c r="CM166" s="81"/>
      <c r="CN166" s="81"/>
      <c r="CO166" s="81"/>
      <c r="CP166" s="81"/>
      <c r="CQ166" s="81"/>
      <c r="CR166" s="81"/>
      <c r="CS166" s="81"/>
      <c r="CT166" s="81"/>
      <c r="CU166" s="81"/>
      <c r="CV166" s="81"/>
      <c r="CW166" s="81"/>
      <c r="CX166" s="81"/>
      <c r="CY166" s="81"/>
      <c r="CZ166" s="81"/>
      <c r="DA166" s="81"/>
      <c r="DB166" s="81"/>
      <c r="DC166" s="81"/>
      <c r="DD166" s="81"/>
      <c r="DE166" s="81"/>
      <c r="DF166" s="81"/>
      <c r="DG166" s="81"/>
      <c r="DH166" s="81"/>
      <c r="DI166" s="81"/>
      <c r="DJ166" s="81"/>
      <c r="DK166" s="81"/>
      <c r="DL166" s="81"/>
      <c r="DM166" s="81"/>
      <c r="DN166" s="81"/>
      <c r="DO166" s="81"/>
      <c r="DP166" s="81"/>
      <c r="DQ166" s="81"/>
      <c r="DR166" s="81"/>
      <c r="DS166" s="81"/>
      <c r="DT166" s="81"/>
      <c r="DU166" s="81"/>
      <c r="DV166" s="81"/>
      <c r="DW166" s="81"/>
      <c r="DX166" s="81"/>
      <c r="DY166" s="81"/>
      <c r="DZ166" s="81"/>
      <c r="EA166" s="81"/>
      <c r="EB166" s="81"/>
      <c r="EC166" s="81"/>
      <c r="ED166" s="81"/>
      <c r="EE166" s="81"/>
      <c r="EF166" s="81"/>
      <c r="EG166" s="81"/>
      <c r="EH166" s="81"/>
      <c r="EI166" s="81"/>
    </row>
    <row r="167" spans="1:139" s="82" customFormat="1" ht="34.5" customHeight="1" x14ac:dyDescent="0.2">
      <c r="A167" s="94">
        <f t="shared" si="18"/>
        <v>156</v>
      </c>
      <c r="B167" s="96" t="s">
        <v>322</v>
      </c>
      <c r="C167" s="98" t="s">
        <v>323</v>
      </c>
      <c r="D167" s="97" t="s">
        <v>550</v>
      </c>
      <c r="E167" s="94" t="s">
        <v>328</v>
      </c>
      <c r="F167" s="94" t="s">
        <v>440</v>
      </c>
      <c r="G167" s="94" t="s">
        <v>45</v>
      </c>
      <c r="H167" s="97">
        <v>3</v>
      </c>
      <c r="I167" s="73"/>
      <c r="J167" s="73"/>
      <c r="K167" s="73"/>
      <c r="L167" s="73"/>
      <c r="M167" s="73"/>
      <c r="N167" s="73"/>
      <c r="O167" s="74"/>
      <c r="P167" s="75"/>
      <c r="Q167" s="77"/>
      <c r="R167" s="77"/>
      <c r="S167" s="103"/>
      <c r="T167" s="78"/>
      <c r="U167" s="79">
        <f t="shared" si="15"/>
        <v>0</v>
      </c>
      <c r="V167" s="77"/>
      <c r="W167" s="79">
        <f t="shared" si="16"/>
        <v>0</v>
      </c>
      <c r="X167" s="79">
        <f t="shared" si="17"/>
        <v>0</v>
      </c>
      <c r="Y167" s="75"/>
      <c r="Z167" s="80"/>
      <c r="AA167" s="80"/>
      <c r="AB167" s="80"/>
      <c r="AC167" s="76"/>
      <c r="AD167" s="73"/>
      <c r="AE167" s="75"/>
      <c r="AF167" s="73"/>
      <c r="AG167" s="73"/>
      <c r="AH167" s="73"/>
      <c r="AI167" s="73"/>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c r="BI167" s="81"/>
      <c r="BJ167" s="81"/>
      <c r="BK167" s="81"/>
      <c r="BL167" s="81"/>
      <c r="BM167" s="81"/>
      <c r="BN167" s="81"/>
      <c r="BO167" s="81"/>
      <c r="BP167" s="81"/>
      <c r="BQ167" s="81"/>
      <c r="BR167" s="81"/>
      <c r="BS167" s="81"/>
      <c r="BT167" s="81"/>
      <c r="BU167" s="81"/>
      <c r="BV167" s="81"/>
      <c r="BW167" s="81"/>
      <c r="BX167" s="81"/>
      <c r="BY167" s="81"/>
      <c r="BZ167" s="81"/>
      <c r="CA167" s="81"/>
      <c r="CB167" s="81"/>
      <c r="CC167" s="81"/>
      <c r="CD167" s="81"/>
      <c r="CE167" s="81"/>
      <c r="CF167" s="81"/>
      <c r="CG167" s="81"/>
      <c r="CH167" s="81"/>
      <c r="CI167" s="81"/>
      <c r="CJ167" s="81"/>
      <c r="CK167" s="81"/>
      <c r="CL167" s="81"/>
      <c r="CM167" s="81"/>
      <c r="CN167" s="81"/>
      <c r="CO167" s="81"/>
      <c r="CP167" s="81"/>
      <c r="CQ167" s="81"/>
      <c r="CR167" s="81"/>
      <c r="CS167" s="81"/>
      <c r="CT167" s="81"/>
      <c r="CU167" s="81"/>
      <c r="CV167" s="81"/>
      <c r="CW167" s="81"/>
      <c r="CX167" s="81"/>
      <c r="CY167" s="81"/>
      <c r="CZ167" s="81"/>
      <c r="DA167" s="81"/>
      <c r="DB167" s="81"/>
      <c r="DC167" s="81"/>
      <c r="DD167" s="81"/>
      <c r="DE167" s="81"/>
      <c r="DF167" s="81"/>
      <c r="DG167" s="81"/>
      <c r="DH167" s="81"/>
      <c r="DI167" s="81"/>
      <c r="DJ167" s="81"/>
      <c r="DK167" s="81"/>
      <c r="DL167" s="81"/>
      <c r="DM167" s="81"/>
      <c r="DN167" s="81"/>
      <c r="DO167" s="81"/>
      <c r="DP167" s="81"/>
      <c r="DQ167" s="81"/>
      <c r="DR167" s="81"/>
      <c r="DS167" s="81"/>
      <c r="DT167" s="81"/>
      <c r="DU167" s="81"/>
      <c r="DV167" s="81"/>
      <c r="DW167" s="81"/>
      <c r="DX167" s="81"/>
      <c r="DY167" s="81"/>
      <c r="DZ167" s="81"/>
      <c r="EA167" s="81"/>
      <c r="EB167" s="81"/>
      <c r="EC167" s="81"/>
      <c r="ED167" s="81"/>
      <c r="EE167" s="81"/>
      <c r="EF167" s="81"/>
      <c r="EG167" s="81"/>
      <c r="EH167" s="81"/>
      <c r="EI167" s="81"/>
    </row>
    <row r="168" spans="1:139" s="82" customFormat="1" ht="34.5" customHeight="1" x14ac:dyDescent="0.2">
      <c r="A168" s="94">
        <f t="shared" si="18"/>
        <v>157</v>
      </c>
      <c r="B168" s="96" t="s">
        <v>325</v>
      </c>
      <c r="C168" s="98" t="s">
        <v>326</v>
      </c>
      <c r="D168" s="97" t="s">
        <v>327</v>
      </c>
      <c r="E168" s="94" t="s">
        <v>328</v>
      </c>
      <c r="F168" s="94" t="s">
        <v>440</v>
      </c>
      <c r="G168" s="94" t="s">
        <v>45</v>
      </c>
      <c r="H168" s="97">
        <v>2</v>
      </c>
      <c r="I168" s="73"/>
      <c r="J168" s="73"/>
      <c r="K168" s="73"/>
      <c r="L168" s="73"/>
      <c r="M168" s="73"/>
      <c r="N168" s="73"/>
      <c r="O168" s="74"/>
      <c r="P168" s="75"/>
      <c r="Q168" s="77"/>
      <c r="R168" s="77"/>
      <c r="S168" s="103"/>
      <c r="T168" s="78"/>
      <c r="U168" s="79">
        <f t="shared" si="15"/>
        <v>0</v>
      </c>
      <c r="V168" s="77"/>
      <c r="W168" s="79">
        <f t="shared" si="16"/>
        <v>0</v>
      </c>
      <c r="X168" s="79">
        <f t="shared" si="17"/>
        <v>0</v>
      </c>
      <c r="Y168" s="75"/>
      <c r="Z168" s="80"/>
      <c r="AA168" s="80"/>
      <c r="AB168" s="80"/>
      <c r="AC168" s="76"/>
      <c r="AD168" s="73"/>
      <c r="AE168" s="75"/>
      <c r="AF168" s="73"/>
      <c r="AG168" s="73"/>
      <c r="AH168" s="73"/>
      <c r="AI168" s="73"/>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c r="BI168" s="81"/>
      <c r="BJ168" s="81"/>
      <c r="BK168" s="81"/>
      <c r="BL168" s="81"/>
      <c r="BM168" s="81"/>
      <c r="BN168" s="81"/>
      <c r="BO168" s="81"/>
      <c r="BP168" s="81"/>
      <c r="BQ168" s="81"/>
      <c r="BR168" s="81"/>
      <c r="BS168" s="81"/>
      <c r="BT168" s="81"/>
      <c r="BU168" s="81"/>
      <c r="BV168" s="81"/>
      <c r="BW168" s="81"/>
      <c r="BX168" s="81"/>
      <c r="BY168" s="81"/>
      <c r="BZ168" s="81"/>
      <c r="CA168" s="81"/>
      <c r="CB168" s="81"/>
      <c r="CC168" s="81"/>
      <c r="CD168" s="81"/>
      <c r="CE168" s="81"/>
      <c r="CF168" s="81"/>
      <c r="CG168" s="81"/>
      <c r="CH168" s="81"/>
      <c r="CI168" s="81"/>
      <c r="CJ168" s="81"/>
      <c r="CK168" s="81"/>
      <c r="CL168" s="81"/>
      <c r="CM168" s="81"/>
      <c r="CN168" s="81"/>
      <c r="CO168" s="81"/>
      <c r="CP168" s="81"/>
      <c r="CQ168" s="81"/>
      <c r="CR168" s="81"/>
      <c r="CS168" s="81"/>
      <c r="CT168" s="81"/>
      <c r="CU168" s="81"/>
      <c r="CV168" s="81"/>
      <c r="CW168" s="81"/>
      <c r="CX168" s="81"/>
      <c r="CY168" s="81"/>
      <c r="CZ168" s="81"/>
      <c r="DA168" s="81"/>
      <c r="DB168" s="81"/>
      <c r="DC168" s="81"/>
      <c r="DD168" s="81"/>
      <c r="DE168" s="81"/>
      <c r="DF168" s="81"/>
      <c r="DG168" s="81"/>
      <c r="DH168" s="81"/>
      <c r="DI168" s="81"/>
      <c r="DJ168" s="81"/>
      <c r="DK168" s="81"/>
      <c r="DL168" s="81"/>
      <c r="DM168" s="81"/>
      <c r="DN168" s="81"/>
      <c r="DO168" s="81"/>
      <c r="DP168" s="81"/>
      <c r="DQ168" s="81"/>
      <c r="DR168" s="81"/>
      <c r="DS168" s="81"/>
      <c r="DT168" s="81"/>
      <c r="DU168" s="81"/>
      <c r="DV168" s="81"/>
      <c r="DW168" s="81"/>
      <c r="DX168" s="81"/>
      <c r="DY168" s="81"/>
      <c r="DZ168" s="81"/>
      <c r="EA168" s="81"/>
      <c r="EB168" s="81"/>
      <c r="EC168" s="81"/>
      <c r="ED168" s="81"/>
      <c r="EE168" s="81"/>
      <c r="EF168" s="81"/>
      <c r="EG168" s="81"/>
      <c r="EH168" s="81"/>
      <c r="EI168" s="81"/>
    </row>
  </sheetData>
  <sheetProtection algorithmName="SHA-512" hashValue="agn2195hbyOw5GC4jcAPJyYbK+ZICjDI3sXWOXG2O1EbmU+op5W4snGjnWoVm3ra4I1/mZd5XidUoDvP7qcjCw==" saltValue="sq8kPUK9urLiRIXhf81qTw==" spinCount="100000" sheet="1" objects="1" scenarios="1"/>
  <mergeCells count="5">
    <mergeCell ref="C1:H1"/>
    <mergeCell ref="C2:H2"/>
    <mergeCell ref="C3:H3"/>
    <mergeCell ref="C4:H4"/>
    <mergeCell ref="C5:H5"/>
  </mergeCells>
  <conditionalFormatting sqref="B1:B1048576">
    <cfRule type="duplicateValues" dxfId="0" priority="1"/>
  </conditionalFormatting>
  <dataValidations count="3">
    <dataValidation type="list" allowBlank="1" showInputMessage="1" showErrorMessage="1" sqref="AC13:AC168" xr:uid="{00000000-0002-0000-0200-000000000000}">
      <formula1>#REF!</formula1>
    </dataValidation>
    <dataValidation type="list" allowBlank="1" showInputMessage="1" showErrorMessage="1" sqref="P12:P168" xr:uid="{00000000-0002-0000-0200-000001000000}">
      <formula1>$P$3:$P$7</formula1>
    </dataValidation>
    <dataValidation type="list" allowBlank="1" showInputMessage="1" showErrorMessage="1" sqref="S12:S168 AC12 Y12:Y168 AE12:AE168 AG12:AG168" xr:uid="{00000000-0002-0000-0200-000002000000}">
      <formula1>$S$4:$S$5</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Instrucción Diligenciamiento</vt:lpstr>
      <vt:lpstr>Convocatoria Instrumental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PABON URBINA JEIMY ALEJANDRA</dc:creator>
  <cp:lastModifiedBy>PABON URBINA JEIMY ALEJANDRA</cp:lastModifiedBy>
  <dcterms:created xsi:type="dcterms:W3CDTF">2026-02-11T13:39:14Z</dcterms:created>
  <dcterms:modified xsi:type="dcterms:W3CDTF">2026-05-22T13:40:48Z</dcterms:modified>
</cp:coreProperties>
</file>